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https://mgdis-my.sharepoint.com/personal/lecapitaine-a_mgdis_fr/Documents/Documents/Perso/TWIRLING/FSCF/Juges/2024/FAP/"/>
    </mc:Choice>
  </mc:AlternateContent>
  <xr:revisionPtr revIDLastSave="72" documentId="11_AFFB2CDC7DD3F2C5AD8177F3A2F6BDBEE85BDA23" xr6:coauthVersionLast="47" xr6:coauthVersionMax="47" xr10:uidLastSave="{9E0450DD-0176-4AA7-B3DC-828B66611CB9}"/>
  <workbookProtection workbookAlgorithmName="SHA-512" workbookHashValue="LkgWg2InYiiEpQtPIO+RGDOXTqEzVbF9RjEzUFjGh+GTzF2/G58KZrfXmY3fwFE1bkLGkFf4Ic1Q5Mm5hZQpvg==" workbookSaltValue="TIj13lw6ou0gTzeHQrnfxg==" workbookSpinCount="100000" lockStructure="1"/>
  <bookViews>
    <workbookView xWindow="-108" yWindow="-108" windowWidth="23256" windowHeight="12456" xr2:uid="{00000000-000D-0000-FFFF-FFFF00000000}"/>
  </bookViews>
  <sheets>
    <sheet name="FAP DUO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DUO'!$A$1:$AD$43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S30" i="1" l="1"/>
  <c r="S36" i="1"/>
  <c r="S33" i="1"/>
  <c r="S27" i="1"/>
  <c r="S22" i="1"/>
  <c r="S20" i="1"/>
  <c r="S18" i="1"/>
  <c r="S16" i="1"/>
  <c r="S14" i="1"/>
  <c r="S12" i="1"/>
  <c r="S10" i="1"/>
  <c r="S8" i="1"/>
  <c r="T22" i="1"/>
  <c r="T20" i="1"/>
  <c r="T18" i="1"/>
  <c r="T16" i="1"/>
  <c r="T14" i="1"/>
  <c r="T12" i="1"/>
  <c r="J2" i="1" l="1"/>
  <c r="K2" i="1" s="1"/>
  <c r="V22" i="1" l="1"/>
  <c r="V20" i="1"/>
  <c r="V18" i="1"/>
  <c r="V16" i="1"/>
  <c r="V14" i="1"/>
  <c r="V12" i="1"/>
  <c r="V10" i="1"/>
  <c r="Z36" i="1" l="1"/>
  <c r="Y36" i="1"/>
  <c r="X36" i="1"/>
  <c r="W36" i="1"/>
  <c r="V36" i="1"/>
  <c r="U36" i="1"/>
  <c r="T36" i="1"/>
  <c r="Z33" i="1"/>
  <c r="Y33" i="1"/>
  <c r="X33" i="1"/>
  <c r="W33" i="1"/>
  <c r="V33" i="1"/>
  <c r="U33" i="1"/>
  <c r="T33" i="1"/>
  <c r="Z30" i="1"/>
  <c r="Y30" i="1"/>
  <c r="X30" i="1"/>
  <c r="W30" i="1"/>
  <c r="V30" i="1"/>
  <c r="U30" i="1"/>
  <c r="Y27" i="1"/>
  <c r="X27" i="1"/>
  <c r="W27" i="1"/>
  <c r="T8" i="1"/>
  <c r="AD10" i="1" l="1"/>
  <c r="AD9" i="1" s="1"/>
  <c r="AD12" i="1"/>
  <c r="AD11" i="1" s="1"/>
  <c r="AD14" i="1"/>
  <c r="AD16" i="1"/>
  <c r="AD18" i="1"/>
  <c r="AD17" i="1" s="1"/>
  <c r="AD20" i="1"/>
  <c r="AD19" i="1" s="1"/>
  <c r="AD22" i="1"/>
  <c r="AD21" i="1" s="1"/>
  <c r="AD8" i="1"/>
  <c r="AD15" i="1" l="1"/>
  <c r="W10" i="1" l="1"/>
  <c r="X10" i="1"/>
  <c r="Y10" i="1"/>
  <c r="W12" i="1"/>
  <c r="X12" i="1"/>
  <c r="Y12" i="1"/>
  <c r="W14" i="1"/>
  <c r="X14" i="1"/>
  <c r="Y14" i="1"/>
  <c r="W16" i="1"/>
  <c r="X16" i="1"/>
  <c r="Y16" i="1"/>
  <c r="W18" i="1"/>
  <c r="X18" i="1"/>
  <c r="Y18" i="1"/>
  <c r="W20" i="1"/>
  <c r="X20" i="1"/>
  <c r="Y20" i="1"/>
  <c r="W22" i="1"/>
  <c r="X22" i="1"/>
  <c r="AD13" i="1" l="1"/>
  <c r="E8" i="1"/>
  <c r="G8" i="1"/>
  <c r="H8" i="1"/>
  <c r="I8" i="1"/>
  <c r="J8" i="1"/>
  <c r="K8" i="1"/>
  <c r="E10" i="1"/>
  <c r="F10" i="1"/>
  <c r="G10" i="1"/>
  <c r="H10" i="1"/>
  <c r="I10" i="1"/>
  <c r="J10" i="1"/>
  <c r="K10" i="1"/>
  <c r="E12" i="1"/>
  <c r="F12" i="1"/>
  <c r="G12" i="1"/>
  <c r="H12" i="1"/>
  <c r="I12" i="1"/>
  <c r="J12" i="1"/>
  <c r="K12" i="1"/>
  <c r="E14" i="1"/>
  <c r="F14" i="1"/>
  <c r="G14" i="1"/>
  <c r="H14" i="1"/>
  <c r="I14" i="1"/>
  <c r="J14" i="1"/>
  <c r="K14" i="1"/>
  <c r="E16" i="1"/>
  <c r="F16" i="1"/>
  <c r="G16" i="1"/>
  <c r="H16" i="1"/>
  <c r="I16" i="1"/>
  <c r="J16" i="1"/>
  <c r="K16" i="1"/>
  <c r="E18" i="1"/>
  <c r="F18" i="1"/>
  <c r="G18" i="1"/>
  <c r="H18" i="1"/>
  <c r="I18" i="1"/>
  <c r="J18" i="1"/>
  <c r="K18" i="1"/>
  <c r="E20" i="1"/>
  <c r="F20" i="1"/>
  <c r="G20" i="1"/>
  <c r="H20" i="1"/>
  <c r="I20" i="1"/>
  <c r="J20" i="1"/>
  <c r="K20" i="1"/>
  <c r="E22" i="1"/>
  <c r="F22" i="1"/>
  <c r="G22" i="1"/>
  <c r="H22" i="1"/>
  <c r="I22" i="1"/>
  <c r="J22" i="1"/>
  <c r="K22" i="1"/>
  <c r="Z27" i="1"/>
  <c r="Z19" i="1"/>
  <c r="Z15" i="1"/>
  <c r="Y8" i="1"/>
  <c r="X8" i="1"/>
  <c r="W8" i="1"/>
  <c r="AD7" i="1" s="1"/>
  <c r="V8" i="1"/>
  <c r="Z17" i="1" l="1"/>
  <c r="Z13" i="1"/>
  <c r="Z11" i="1"/>
  <c r="L11" i="1"/>
  <c r="L19" i="1"/>
  <c r="L9" i="1"/>
  <c r="L17" i="1"/>
  <c r="L13" i="1"/>
  <c r="L15" i="1"/>
  <c r="L21" i="1"/>
  <c r="B2" i="3" l="1"/>
  <c r="H2" i="3" s="1"/>
  <c r="U27" i="1" l="1"/>
  <c r="V27" i="1"/>
  <c r="T27" i="1"/>
  <c r="T30" i="1"/>
  <c r="Z7" i="1"/>
  <c r="Z9" i="1"/>
  <c r="B2" i="2"/>
  <c r="H2" i="2" s="1"/>
  <c r="F8" i="1" s="1"/>
  <c r="L7" i="1" s="1"/>
  <c r="Y22" i="1"/>
  <c r="Z21" i="1" s="1"/>
</calcChain>
</file>

<file path=xl/sharedStrings.xml><?xml version="1.0" encoding="utf-8"?>
<sst xmlns="http://schemas.openxmlformats.org/spreadsheetml/2006/main" count="1020" uniqueCount="259">
  <si>
    <t>NIVEAU DE LA FAP</t>
  </si>
  <si>
    <t>LANCERS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</si>
  <si>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</si>
  <si>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</si>
  <si>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</si>
  <si>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</si>
  <si>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</si>
  <si>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</si>
  <si>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</si>
  <si>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</si>
  <si>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</si>
  <si>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</si>
  <si>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MOYENNE LANCERS</t>
  </si>
  <si>
    <t>Bonif. variété sur l’ensemble des lancers</t>
  </si>
  <si>
    <t>Plans : V ET H</t>
  </si>
  <si>
    <t>1 plan</t>
  </si>
  <si>
    <t>2 plans</t>
  </si>
  <si>
    <t>1 famille</t>
  </si>
  <si>
    <t>2 familles</t>
  </si>
  <si>
    <t>3 familles</t>
  </si>
  <si>
    <t>4 familles</t>
  </si>
  <si>
    <t>5 familles</t>
  </si>
  <si>
    <t>ROULERS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</si>
  <si>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</si>
  <si>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</si>
  <si>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</si>
  <si>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</si>
  <si>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</si>
  <si>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</si>
  <si>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</si>
  <si>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</si>
  <si>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</si>
  <si>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</si>
  <si>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</si>
  <si>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</si>
  <si>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 xml:space="preserve"> </t>
  </si>
  <si>
    <t>MOYENNE ROULERS</t>
  </si>
  <si>
    <t>Bonification "Réalisation de série" sur l'ensemble des roulers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</si>
  <si>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</si>
  <si>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</si>
  <si>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</si>
  <si>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</si>
  <si>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</si>
  <si>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</si>
  <si>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</si>
  <si>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</si>
  <si>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</si>
  <si>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</si>
  <si>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</si>
  <si>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</si>
  <si>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</si>
  <si>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</si>
  <si>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</si>
  <si>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</si>
  <si>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</si>
  <si>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</si>
  <si>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</si>
  <si>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</si>
  <si>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</si>
  <si>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</si>
  <si>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</si>
  <si>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</si>
  <si>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</si>
  <si>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</si>
  <si>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</si>
  <si>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</si>
  <si>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</si>
  <si>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</si>
  <si>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</si>
  <si>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</si>
  <si>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</si>
  <si>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</si>
  <si>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</si>
  <si>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</si>
  <si>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</si>
  <si>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</si>
  <si>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</si>
  <si>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</si>
  <si>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</si>
  <si>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</si>
  <si>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</si>
  <si>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</si>
  <si>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</si>
  <si>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</si>
  <si>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</si>
  <si>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</si>
  <si>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</si>
  <si>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</si>
  <si>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</si>
  <si>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</si>
  <si>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</si>
  <si>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</si>
  <si>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</si>
  <si>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Roulade costale en évolution</t>
  </si>
  <si>
    <t>1 saut + db accro</t>
  </si>
  <si>
    <t>Roulade costale en supp.</t>
  </si>
  <si>
    <t>Db accro</t>
  </si>
  <si>
    <t>Accro une main / sur les coudes</t>
  </si>
  <si>
    <t>2 sauts + accro</t>
  </si>
  <si>
    <t>Accro sans main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</si>
  <si>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</si>
  <si>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</si>
  <si>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</si>
  <si>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</si>
  <si>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</si>
  <si>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</si>
  <si>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</si>
  <si>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</si>
  <si>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</si>
  <si>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</si>
  <si>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</si>
  <si>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</si>
  <si>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</si>
  <si>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</si>
  <si>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</si>
  <si>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</si>
  <si>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</si>
  <si>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</si>
  <si>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</si>
  <si>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</si>
  <si>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</si>
  <si>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</si>
  <si>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</si>
  <si>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</si>
  <si>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</si>
  <si>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</si>
  <si>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Enrouler</t>
  </si>
  <si>
    <t>Lucero A/R</t>
  </si>
  <si>
    <t>Intérieur coude</t>
  </si>
  <si>
    <t>Faciaux (1mini)</t>
  </si>
  <si>
    <t>Dos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</si>
  <si>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</si>
  <si>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</si>
  <si>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</si>
  <si>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</si>
  <si>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</si>
  <si>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</si>
  <si>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</si>
  <si>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</si>
  <si>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</si>
  <si>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</si>
  <si>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</si>
  <si>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</si>
  <si>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</si>
  <si>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</si>
  <si>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</si>
  <si>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</si>
  <si>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</si>
  <si>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</si>
  <si>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</si>
  <si>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</si>
  <si>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</si>
  <si>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</si>
  <si>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</si>
  <si>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</si>
  <si>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</si>
  <si>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</si>
  <si>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</si>
  <si>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</si>
  <si>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</si>
  <si>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</si>
  <si>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</si>
  <si>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</si>
  <si>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</si>
  <si>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 x2</t>
  </si>
  <si>
    <t>Eject. Coude x1</t>
  </si>
  <si>
    <t>Anges eject. ou ench.</t>
  </si>
  <si>
    <t>Ange frontal</t>
  </si>
  <si>
    <t>Ange</t>
  </si>
  <si>
    <t>1/2 ange</t>
  </si>
  <si>
    <t xml:space="preserve">Intérieur bras 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</si>
  <si>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</si>
  <si>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</si>
  <si>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</si>
  <si>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</si>
  <si>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</si>
  <si>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</si>
  <si>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</si>
  <si>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</si>
  <si>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</si>
  <si>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</si>
  <si>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</si>
  <si>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</si>
  <si>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</si>
  <si>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</si>
  <si>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</si>
  <si>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</si>
  <si>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</si>
  <si>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</si>
  <si>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</si>
  <si>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</si>
  <si>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</si>
  <si>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</si>
  <si>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</si>
  <si>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</si>
  <si>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</si>
  <si>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</si>
  <si>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</si>
  <si>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</si>
  <si>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</si>
  <si>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</si>
  <si>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Horloge H en tournant *</t>
  </si>
  <si>
    <t>Horloge H x 1</t>
  </si>
  <si>
    <t>Base fuji + ej + 1/2 tour + bras</t>
  </si>
  <si>
    <t>3 VERT</t>
  </si>
  <si>
    <t>Variante 4</t>
  </si>
  <si>
    <t xml:space="preserve">H end ou env MD ou MG </t>
  </si>
  <si>
    <t>NECKROLL</t>
  </si>
  <si>
    <t>famille</t>
  </si>
  <si>
    <t>Famille</t>
  </si>
  <si>
    <t>Familles : base, sol, saut, tour, accros, ill</t>
  </si>
  <si>
    <t>F.A.P. DUO</t>
  </si>
  <si>
    <t>DUO</t>
  </si>
  <si>
    <t>A</t>
  </si>
  <si>
    <t>B</t>
  </si>
  <si>
    <t>C</t>
  </si>
  <si>
    <t>D</t>
  </si>
  <si>
    <t>E</t>
  </si>
  <si>
    <t>DUOS</t>
  </si>
  <si>
    <t>NOM Prénom du twirler A</t>
  </si>
  <si>
    <t>NOM Prénom du twirler B</t>
  </si>
  <si>
    <t>1 séries</t>
  </si>
  <si>
    <t>Pénalités</t>
  </si>
  <si>
    <t>ROULER PERSO</t>
  </si>
  <si>
    <t>Grannd écart</t>
  </si>
  <si>
    <t>Tour au sol</t>
  </si>
  <si>
    <t>0,5 pt</t>
  </si>
  <si>
    <t>0,2 pt</t>
  </si>
  <si>
    <t>0 pt</t>
  </si>
  <si>
    <t>0,4 pt</t>
  </si>
  <si>
    <t>0,8 pt</t>
  </si>
  <si>
    <t>Bonification au moins un lancer totalement identique (engagement + contenu + rattrapage + synchronisation)</t>
  </si>
  <si>
    <t>Bonification au moins un rouler ponctuel ou une série totalement identique (eng + rouler(s) + ratt + synchro)</t>
  </si>
  <si>
    <t>COMBINE</t>
  </si>
  <si>
    <t>1</t>
  </si>
  <si>
    <t>3</t>
  </si>
  <si>
    <t>Région BASE</t>
  </si>
  <si>
    <t>Région 2</t>
  </si>
  <si>
    <t>2</t>
  </si>
  <si>
    <t>4</t>
  </si>
  <si>
    <t>Brown</t>
  </si>
  <si>
    <t>1 neckroll + 1 neckroll bâton en équilibre</t>
  </si>
  <si>
    <t>Flip dans le cou</t>
  </si>
  <si>
    <t>Base singer - cou - Base singer</t>
  </si>
  <si>
    <t>Eject. T ench. même coude</t>
  </si>
  <si>
    <t>10</t>
  </si>
  <si>
    <t>Eject. même coude</t>
  </si>
  <si>
    <t>Base Fuj en tournant</t>
  </si>
  <si>
    <t>Eject. T (1T avec 3 eject)horizontal</t>
  </si>
  <si>
    <t>Eject. G+D+G+D</t>
  </si>
  <si>
    <t>Eject. G+D+G</t>
  </si>
  <si>
    <t>Eject. G x3</t>
  </si>
  <si>
    <t>Eject. G+D</t>
  </si>
  <si>
    <t>Anges Aller et Retour</t>
  </si>
  <si>
    <t>Passage dos Aller Retour x2</t>
  </si>
  <si>
    <t>Passage dos Aller éject. Retour</t>
  </si>
  <si>
    <t>Passage dos Aller Retour bras tendu</t>
  </si>
  <si>
    <t>Passage dos Aller Retour</t>
  </si>
  <si>
    <t>Version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</si>
</sst>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rgb="FFFF0000"/>
      <name val="Arial"/>
      <family val="2"/>
    </font>
    <font>
      <sz val="14"/>
      <color rgb="FF00B050"/>
      <name val="Arial"/>
      <family val="2"/>
    </font>
    <font>
      <b/>
      <sz val="16"/>
      <color indexed="8"/>
      <name val="Verdana"/>
      <family val="2"/>
    </font>
    <font>
      <sz val="16"/>
      <color indexed="8"/>
      <name val="Verdana"/>
      <family val="2"/>
    </font>
    <font>
      <b/>
      <sz val="14"/>
      <color indexed="8"/>
      <name val="Verdana"/>
      <family val="2"/>
    </font>
    <font>
      <b/>
      <sz val="20"/>
      <color indexed="8"/>
      <name val="Verdana"/>
      <family val="2"/>
    </font>
    <font>
      <u/>
      <sz val="16"/>
      <color indexed="8"/>
      <name val="Verdana"/>
      <family val="2"/>
    </font>
    <font>
      <sz val="14"/>
      <color indexed="8"/>
      <name val="Verdana"/>
      <family val="2"/>
    </font>
    <font>
      <sz val="16"/>
      <color theme="0"/>
      <name val="Verdana"/>
      <family val="2"/>
    </font>
    <font>
      <sz val="26"/>
      <color indexed="8"/>
      <name val="Verdana"/>
      <family val="2"/>
    </font>
    <font>
      <b/>
      <sz val="24"/>
      <color indexed="8"/>
      <name val="Verdana"/>
      <family val="2"/>
    </font>
    <font>
      <b/>
      <sz val="26"/>
      <color indexed="8"/>
      <name val="Verdana"/>
      <family val="2"/>
    </font>
    <font>
      <sz val="20"/>
      <color indexed="8"/>
      <name val="Verdana"/>
      <family val="2"/>
    </font>
    <font>
      <sz val="12"/>
      <color rgb="FFFF0000"/>
      <name val="Arial"/>
      <family val="2"/>
    </font>
    <font>
      <sz val="12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3">
    <xf numFmtId="0" fontId="0" fillId="0" borderId="0" xfId="0">
      <alignment vertical="top" wrapText="1"/>
    </xf>
    <xf numFmtId="0" fontId="0" fillId="2" borderId="5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30" xfId="0" applyFill="1" applyBorder="1">
      <alignment vertical="top" wrapText="1"/>
    </xf>
    <xf numFmtId="0" fontId="0" fillId="2" borderId="31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32" xfId="0" applyFill="1" applyBorder="1">
      <alignment vertical="top" wrapText="1"/>
    </xf>
    <xf numFmtId="0" fontId="0" fillId="2" borderId="2" xfId="0" applyFill="1" applyBorder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33" xfId="0" applyFill="1" applyBorder="1">
      <alignment vertical="top" wrapText="1"/>
    </xf>
    <xf numFmtId="0" fontId="0" fillId="2" borderId="34" xfId="0" applyFill="1" applyBorder="1">
      <alignment vertical="top" wrapText="1"/>
    </xf>
    <xf numFmtId="0" fontId="1" fillId="2" borderId="35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49" fontId="1" fillId="2" borderId="41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8" xfId="0" applyNumberFormat="1" applyBorder="1">
      <alignment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 wrapText="1"/>
    </xf>
    <xf numFmtId="49" fontId="1" fillId="2" borderId="7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3" borderId="8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5" fillId="0" borderId="45" xfId="0" applyNumberFormat="1" applyFont="1" applyFill="1" applyBorder="1" applyAlignment="1">
      <alignment horizontal="center" vertical="center" wrapText="1"/>
    </xf>
    <xf numFmtId="1" fontId="6" fillId="2" borderId="84" xfId="0" applyNumberFormat="1" applyFont="1" applyFill="1" applyBorder="1" applyAlignment="1">
      <alignment vertical="center" wrapText="1"/>
    </xf>
    <xf numFmtId="1" fontId="6" fillId="2" borderId="45" xfId="0" applyNumberFormat="1" applyFont="1" applyFill="1" applyBorder="1" applyAlignment="1">
      <alignment vertical="center"/>
    </xf>
    <xf numFmtId="1" fontId="6" fillId="2" borderId="45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>
      <alignment vertical="top" wrapText="1"/>
    </xf>
    <xf numFmtId="0" fontId="10" fillId="2" borderId="8" xfId="0" applyFont="1" applyFill="1" applyBorder="1">
      <alignment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63" xfId="0" applyNumberFormat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Protection="1">
      <alignment vertical="top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8" xfId="0" applyNumberFormat="1" applyFont="1" applyBorder="1">
      <alignment vertical="top" wrapText="1"/>
    </xf>
    <xf numFmtId="49" fontId="10" fillId="4" borderId="102" xfId="0" applyNumberFormat="1" applyFont="1" applyFill="1" applyBorder="1" applyAlignment="1" applyProtection="1">
      <alignment horizontal="center" vertical="center" wrapText="1"/>
    </xf>
    <xf numFmtId="49" fontId="10" fillId="4" borderId="92" xfId="0" applyNumberFormat="1" applyFont="1" applyFill="1" applyBorder="1" applyAlignment="1" applyProtection="1">
      <alignment horizontal="center" vertical="center" wrapText="1"/>
    </xf>
    <xf numFmtId="49" fontId="10" fillId="4" borderId="76" xfId="0" applyNumberFormat="1" applyFont="1" applyFill="1" applyBorder="1" applyAlignment="1" applyProtection="1">
      <alignment horizontal="center" vertical="center" wrapText="1"/>
    </xf>
    <xf numFmtId="49" fontId="10" fillId="4" borderId="77" xfId="0" applyNumberFormat="1" applyFont="1" applyFill="1" applyBorder="1" applyAlignment="1" applyProtection="1">
      <alignment horizontal="center" vertical="center" wrapText="1"/>
    </xf>
    <xf numFmtId="49" fontId="10" fillId="4" borderId="93" xfId="0" applyNumberFormat="1" applyFont="1" applyFill="1" applyBorder="1" applyAlignment="1" applyProtection="1">
      <alignment horizontal="center" vertical="center" wrapText="1"/>
    </xf>
    <xf numFmtId="49" fontId="10" fillId="4" borderId="25" xfId="0" applyNumberFormat="1" applyFont="1" applyFill="1" applyBorder="1" applyAlignment="1" applyProtection="1">
      <alignment horizontal="center" vertical="center" wrapText="1"/>
    </xf>
    <xf numFmtId="49" fontId="10" fillId="4" borderId="61" xfId="0" applyNumberFormat="1" applyFont="1" applyFill="1" applyBorder="1" applyAlignment="1" applyProtection="1">
      <alignment horizontal="center" vertical="center" wrapText="1"/>
    </xf>
    <xf numFmtId="49" fontId="10" fillId="4" borderId="59" xfId="0" applyNumberFormat="1" applyFont="1" applyFill="1" applyBorder="1" applyAlignment="1">
      <alignment horizontal="center" vertical="center" wrapText="1"/>
    </xf>
    <xf numFmtId="49" fontId="10" fillId="4" borderId="29" xfId="0" applyNumberFormat="1" applyFont="1" applyFill="1" applyBorder="1" applyAlignment="1">
      <alignment horizontal="center" vertical="center" wrapText="1"/>
    </xf>
    <xf numFmtId="49" fontId="10" fillId="4" borderId="97" xfId="0" applyNumberFormat="1" applyFont="1" applyFill="1" applyBorder="1" applyAlignment="1" applyProtection="1">
      <alignment horizontal="center" vertical="center" wrapText="1"/>
    </xf>
    <xf numFmtId="49" fontId="10" fillId="4" borderId="38" xfId="0" applyNumberFormat="1" applyFont="1" applyFill="1" applyBorder="1" applyAlignment="1">
      <alignment horizontal="center" vertical="center" wrapText="1"/>
    </xf>
    <xf numFmtId="49" fontId="10" fillId="4" borderId="35" xfId="0" applyNumberFormat="1" applyFont="1" applyFill="1" applyBorder="1" applyAlignment="1">
      <alignment horizontal="center" vertical="center" wrapText="1"/>
    </xf>
    <xf numFmtId="49" fontId="10" fillId="4" borderId="79" xfId="0" applyNumberFormat="1" applyFont="1" applyFill="1" applyBorder="1" applyAlignment="1">
      <alignment horizontal="center" vertical="center" wrapText="1"/>
    </xf>
    <xf numFmtId="0" fontId="15" fillId="0" borderId="0" xfId="0" applyNumberFormat="1" applyFont="1">
      <alignment vertical="top" wrapText="1"/>
    </xf>
    <xf numFmtId="49" fontId="10" fillId="3" borderId="90" xfId="0" applyNumberFormat="1" applyFont="1" applyFill="1" applyBorder="1" applyAlignment="1">
      <alignment horizontal="center" vertical="center" wrapText="1"/>
    </xf>
    <xf numFmtId="0" fontId="10" fillId="3" borderId="27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 wrapText="1"/>
    </xf>
    <xf numFmtId="49" fontId="10" fillId="3" borderId="24" xfId="0" applyNumberFormat="1" applyFont="1" applyFill="1" applyBorder="1" applyAlignment="1">
      <alignment horizontal="center" vertical="center" wrapText="1"/>
    </xf>
    <xf numFmtId="0" fontId="10" fillId="3" borderId="87" xfId="0" applyNumberFormat="1" applyFont="1" applyFill="1" applyBorder="1" applyAlignment="1">
      <alignment horizontal="center" vertical="center" wrapText="1"/>
    </xf>
    <xf numFmtId="0" fontId="10" fillId="3" borderId="84" xfId="0" applyNumberFormat="1" applyFont="1" applyFill="1" applyBorder="1" applyAlignment="1">
      <alignment horizontal="center" vertical="center" wrapText="1"/>
    </xf>
    <xf numFmtId="0" fontId="10" fillId="3" borderId="91" xfId="0" applyNumberFormat="1" applyFont="1" applyFill="1" applyBorder="1" applyAlignment="1">
      <alignment horizontal="center" vertical="center" wrapText="1"/>
    </xf>
    <xf numFmtId="0" fontId="10" fillId="3" borderId="85" xfId="0" applyNumberFormat="1" applyFont="1" applyFill="1" applyBorder="1" applyAlignment="1">
      <alignment horizontal="center" vertical="center" wrapText="1"/>
    </xf>
    <xf numFmtId="0" fontId="10" fillId="3" borderId="104" xfId="0" applyNumberFormat="1" applyFont="1" applyFill="1" applyBorder="1" applyAlignment="1">
      <alignment horizontal="center" vertical="center" wrapText="1"/>
    </xf>
    <xf numFmtId="0" fontId="10" fillId="3" borderId="74" xfId="0" applyNumberFormat="1" applyFont="1" applyFill="1" applyBorder="1" applyAlignment="1">
      <alignment horizontal="center" vertical="center" wrapText="1"/>
    </xf>
    <xf numFmtId="0" fontId="10" fillId="3" borderId="75" xfId="0" applyNumberFormat="1" applyFont="1" applyFill="1" applyBorder="1" applyAlignment="1">
      <alignment horizontal="center" vertical="center" wrapText="1"/>
    </xf>
    <xf numFmtId="0" fontId="10" fillId="3" borderId="73" xfId="0" applyNumberFormat="1" applyFont="1" applyFill="1" applyBorder="1" applyAlignment="1">
      <alignment horizontal="center" vertical="center" wrapText="1"/>
    </xf>
    <xf numFmtId="49" fontId="10" fillId="4" borderId="55" xfId="0" applyNumberFormat="1" applyFont="1" applyFill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49" fontId="10" fillId="4" borderId="72" xfId="0" applyNumberFormat="1" applyFont="1" applyFill="1" applyBorder="1" applyAlignment="1">
      <alignment horizontal="center" vertical="center" wrapText="1"/>
    </xf>
    <xf numFmtId="49" fontId="10" fillId="4" borderId="26" xfId="0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60" xfId="0" applyNumberFormat="1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57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0" fontId="10" fillId="2" borderId="58" xfId="0" applyNumberFormat="1" applyFont="1" applyFill="1" applyBorder="1" applyAlignment="1">
      <alignment horizontal="center" vertical="center" wrapText="1"/>
    </xf>
    <xf numFmtId="0" fontId="10" fillId="3" borderId="51" xfId="0" applyNumberFormat="1" applyFont="1" applyFill="1" applyBorder="1" applyAlignment="1">
      <alignment horizontal="center" vertical="center" wrapText="1"/>
    </xf>
    <xf numFmtId="0" fontId="10" fillId="3" borderId="52" xfId="0" applyNumberFormat="1" applyFont="1" applyFill="1" applyBorder="1" applyAlignment="1">
      <alignment horizontal="left" vertical="center" wrapText="1"/>
    </xf>
    <xf numFmtId="0" fontId="10" fillId="3" borderId="66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 wrapText="1"/>
    </xf>
    <xf numFmtId="0" fontId="15" fillId="0" borderId="8" xfId="0" applyNumberFormat="1" applyFont="1" applyBorder="1">
      <alignment vertical="top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vertical="center" wrapText="1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8" fillId="3" borderId="64" xfId="0" applyNumberFormat="1" applyFont="1" applyFill="1" applyBorder="1" applyAlignment="1">
      <alignment horizontal="right" vertical="center" wrapText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9" fillId="2" borderId="89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81" xfId="0" applyFont="1" applyFill="1" applyBorder="1" applyAlignment="1" applyProtection="1">
      <alignment horizontal="center" vertical="center" wrapText="1"/>
      <protection locked="0"/>
    </xf>
    <xf numFmtId="0" fontId="19" fillId="2" borderId="47" xfId="0" applyFont="1" applyFill="1" applyBorder="1" applyAlignment="1" applyProtection="1">
      <alignment horizontal="center" vertical="center" wrapText="1"/>
      <protection locked="0"/>
    </xf>
    <xf numFmtId="0" fontId="19" fillId="2" borderId="103" xfId="0" applyFont="1" applyFill="1" applyBorder="1" applyAlignment="1" applyProtection="1">
      <alignment horizontal="center" vertical="center" wrapText="1"/>
      <protection locked="0"/>
    </xf>
    <xf numFmtId="0" fontId="19" fillId="2" borderId="48" xfId="0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9" fillId="2" borderId="86" xfId="0" applyFont="1" applyFill="1" applyBorder="1" applyAlignment="1" applyProtection="1">
      <alignment horizontal="center" vertical="center" wrapText="1"/>
      <protection locked="0"/>
    </xf>
    <xf numFmtId="0" fontId="19" fillId="2" borderId="98" xfId="0" applyFont="1" applyFill="1" applyBorder="1" applyAlignment="1" applyProtection="1">
      <alignment horizontal="center" vertical="center" wrapText="1"/>
      <protection locked="0"/>
    </xf>
    <xf numFmtId="0" fontId="19" fillId="2" borderId="116" xfId="0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" fillId="5" borderId="45" xfId="0" applyNumberFormat="1" applyFont="1" applyFill="1" applyBorder="1" applyAlignment="1">
      <alignment horizontal="center" vertical="center" wrapText="1"/>
    </xf>
    <xf numFmtId="0" fontId="1" fillId="0" borderId="84" xfId="0" applyNumberFormat="1" applyFont="1" applyFill="1" applyBorder="1" applyAlignment="1">
      <alignment horizontal="center" vertical="center" wrapText="1"/>
    </xf>
    <xf numFmtId="0" fontId="20" fillId="6" borderId="1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49" fontId="20" fillId="6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49" fontId="10" fillId="4" borderId="117" xfId="0" applyNumberFormat="1" applyFont="1" applyFill="1" applyBorder="1" applyAlignment="1">
      <alignment horizontal="center" vertical="center" wrapText="1"/>
    </xf>
    <xf numFmtId="49" fontId="10" fillId="4" borderId="70" xfId="0" applyNumberFormat="1" applyFont="1" applyFill="1" applyBorder="1" applyAlignment="1">
      <alignment horizontal="center" vertical="center" wrapText="1"/>
    </xf>
    <xf numFmtId="49" fontId="10" fillId="2" borderId="111" xfId="0" applyNumberFormat="1" applyFont="1" applyFill="1" applyBorder="1" applyAlignment="1">
      <alignment horizontal="center" vertical="center" wrapText="1"/>
    </xf>
    <xf numFmtId="49" fontId="10" fillId="2" borderId="112" xfId="0" applyNumberFormat="1" applyFont="1" applyFill="1" applyBorder="1" applyAlignment="1">
      <alignment horizontal="center" vertical="center" wrapText="1"/>
    </xf>
    <xf numFmtId="49" fontId="10" fillId="2" borderId="59" xfId="0" applyNumberFormat="1" applyFont="1" applyFill="1" applyBorder="1" applyAlignment="1">
      <alignment horizontal="center" vertical="center" wrapText="1"/>
    </xf>
    <xf numFmtId="49" fontId="10" fillId="2" borderId="78" xfId="0" applyNumberFormat="1" applyFont="1" applyFill="1" applyBorder="1" applyAlignment="1">
      <alignment horizontal="center" vertical="center" wrapText="1"/>
    </xf>
    <xf numFmtId="49" fontId="10" fillId="2" borderId="80" xfId="0" applyNumberFormat="1" applyFont="1" applyFill="1" applyBorder="1" applyAlignment="1">
      <alignment horizontal="center" vertical="center" wrapText="1"/>
    </xf>
    <xf numFmtId="49" fontId="10" fillId="2" borderId="105" xfId="0" applyNumberFormat="1" applyFont="1" applyFill="1" applyBorder="1" applyAlignment="1">
      <alignment horizontal="center" vertical="center" wrapText="1"/>
    </xf>
    <xf numFmtId="0" fontId="16" fillId="0" borderId="59" xfId="0" applyNumberFormat="1" applyFont="1" applyFill="1" applyBorder="1" applyAlignment="1">
      <alignment horizontal="center" vertical="center" wrapText="1"/>
    </xf>
    <xf numFmtId="0" fontId="10" fillId="2" borderId="113" xfId="0" applyFont="1" applyFill="1" applyBorder="1" applyAlignment="1">
      <alignment horizontal="center" vertical="center" wrapText="1"/>
    </xf>
    <xf numFmtId="0" fontId="10" fillId="2" borderId="114" xfId="0" applyFont="1" applyFill="1" applyBorder="1" applyAlignment="1">
      <alignment horizontal="center" vertical="center" wrapText="1"/>
    </xf>
    <xf numFmtId="0" fontId="10" fillId="2" borderId="99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center" vertical="center" wrapText="1"/>
    </xf>
    <xf numFmtId="0" fontId="17" fillId="2" borderId="96" xfId="0" applyFont="1" applyFill="1" applyBorder="1" applyAlignment="1">
      <alignment horizontal="center" vertical="center" wrapText="1"/>
    </xf>
    <xf numFmtId="49" fontId="9" fillId="3" borderId="53" xfId="0" applyNumberFormat="1" applyFont="1" applyFill="1" applyBorder="1" applyAlignment="1">
      <alignment horizontal="center" vertical="center" wrapText="1"/>
    </xf>
    <xf numFmtId="49" fontId="9" fillId="3" borderId="28" xfId="0" applyNumberFormat="1" applyFont="1" applyFill="1" applyBorder="1" applyAlignment="1">
      <alignment horizontal="center" vertical="center" wrapText="1"/>
    </xf>
    <xf numFmtId="49" fontId="9" fillId="3" borderId="59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0" borderId="68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78" xfId="0" applyNumberFormat="1" applyFont="1" applyFill="1" applyBorder="1" applyAlignment="1">
      <alignment horizontal="center" vertical="center" wrapText="1"/>
    </xf>
    <xf numFmtId="0" fontId="9" fillId="4" borderId="53" xfId="0" applyNumberFormat="1" applyFont="1" applyFill="1" applyBorder="1" applyAlignment="1">
      <alignment horizontal="center" vertical="center" wrapText="1"/>
    </xf>
    <xf numFmtId="0" fontId="9" fillId="4" borderId="62" xfId="0" applyNumberFormat="1" applyFont="1" applyFill="1" applyBorder="1" applyAlignment="1">
      <alignment horizontal="center" vertical="center" wrapText="1"/>
    </xf>
    <xf numFmtId="0" fontId="9" fillId="4" borderId="59" xfId="0" applyNumberFormat="1" applyFont="1" applyFill="1" applyBorder="1" applyAlignment="1">
      <alignment horizontal="center" vertical="center" wrapText="1"/>
    </xf>
    <xf numFmtId="0" fontId="9" fillId="4" borderId="78" xfId="0" applyNumberFormat="1" applyFont="1" applyFill="1" applyBorder="1" applyAlignment="1">
      <alignment horizontal="center" vertical="center" wrapText="1"/>
    </xf>
    <xf numFmtId="0" fontId="9" fillId="4" borderId="55" xfId="0" applyNumberFormat="1" applyFont="1" applyFill="1" applyBorder="1" applyAlignment="1">
      <alignment horizontal="center" vertical="center" wrapText="1"/>
    </xf>
    <xf numFmtId="0" fontId="9" fillId="4" borderId="67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7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 applyProtection="1">
      <alignment horizontal="center" vertical="top" wrapText="1"/>
      <protection locked="0"/>
    </xf>
    <xf numFmtId="0" fontId="12" fillId="2" borderId="49" xfId="0" applyFont="1" applyFill="1" applyBorder="1" applyAlignment="1" applyProtection="1">
      <alignment horizontal="center" vertical="top" wrapText="1"/>
      <protection locked="0"/>
    </xf>
    <xf numFmtId="0" fontId="12" fillId="2" borderId="115" xfId="0" applyFont="1" applyFill="1" applyBorder="1" applyAlignment="1" applyProtection="1">
      <alignment horizontal="center" vertical="top" wrapText="1"/>
      <protection locked="0"/>
    </xf>
    <xf numFmtId="0" fontId="12" fillId="2" borderId="98" xfId="0" applyFont="1" applyFill="1" applyBorder="1" applyAlignment="1" applyProtection="1">
      <alignment horizontal="center" vertical="top" wrapText="1"/>
      <protection locked="0"/>
    </xf>
    <xf numFmtId="0" fontId="9" fillId="2" borderId="8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67" xfId="0" applyNumberFormat="1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top" wrapText="1"/>
      <protection locked="0"/>
    </xf>
    <xf numFmtId="0" fontId="12" fillId="2" borderId="64" xfId="0" applyFont="1" applyFill="1" applyBorder="1" applyAlignment="1" applyProtection="1">
      <alignment horizontal="center" vertical="top" wrapText="1"/>
      <protection locked="0"/>
    </xf>
    <xf numFmtId="0" fontId="9" fillId="2" borderId="46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49" fontId="9" fillId="3" borderId="106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wrapText="1"/>
    </xf>
    <xf numFmtId="0" fontId="10" fillId="5" borderId="68" xfId="0" applyNumberFormat="1" applyFont="1" applyFill="1" applyBorder="1" applyAlignment="1">
      <alignment horizontal="center" vertical="center" wrapText="1"/>
    </xf>
    <xf numFmtId="0" fontId="10" fillId="5" borderId="69" xfId="0" applyNumberFormat="1" applyFont="1" applyFill="1" applyBorder="1" applyAlignment="1">
      <alignment horizontal="center" vertical="center" wrapText="1"/>
    </xf>
    <xf numFmtId="0" fontId="10" fillId="0" borderId="68" xfId="0" applyNumberFormat="1" applyFont="1" applyBorder="1" applyAlignment="1">
      <alignment horizontal="center" vertical="center" wrapText="1"/>
    </xf>
    <xf numFmtId="0" fontId="10" fillId="0" borderId="69" xfId="0" applyNumberFormat="1" applyFont="1" applyBorder="1" applyAlignment="1">
      <alignment horizontal="center" vertical="center" wrapText="1"/>
    </xf>
    <xf numFmtId="0" fontId="10" fillId="0" borderId="70" xfId="0" applyNumberFormat="1" applyFont="1" applyBorder="1" applyAlignment="1">
      <alignment horizontal="center" vertical="center" wrapText="1"/>
    </xf>
    <xf numFmtId="49" fontId="9" fillId="3" borderId="111" xfId="0" applyNumberFormat="1" applyFont="1" applyFill="1" applyBorder="1" applyAlignment="1">
      <alignment horizontal="center" vertical="center" wrapText="1"/>
    </xf>
    <xf numFmtId="49" fontId="9" fillId="3" borderId="100" xfId="0" applyNumberFormat="1" applyFont="1" applyFill="1" applyBorder="1" applyAlignment="1">
      <alignment horizontal="center" vertical="center" wrapText="1"/>
    </xf>
    <xf numFmtId="49" fontId="9" fillId="3" borderId="112" xfId="0" applyNumberFormat="1" applyFont="1" applyFill="1" applyBorder="1" applyAlignment="1">
      <alignment horizontal="center" vertical="center" wrapText="1"/>
    </xf>
    <xf numFmtId="49" fontId="9" fillId="3" borderId="80" xfId="0" applyNumberFormat="1" applyFont="1" applyFill="1" applyBorder="1" applyAlignment="1">
      <alignment horizontal="center" vertical="center" wrapText="1"/>
    </xf>
    <xf numFmtId="49" fontId="9" fillId="3" borderId="96" xfId="0" applyNumberFormat="1" applyFont="1" applyFill="1" applyBorder="1" applyAlignment="1">
      <alignment horizontal="center" vertical="center" wrapText="1"/>
    </xf>
    <xf numFmtId="49" fontId="9" fillId="3" borderId="105" xfId="0" applyNumberFormat="1" applyFont="1" applyFill="1" applyBorder="1" applyAlignment="1">
      <alignment horizontal="center" vertical="center" wrapText="1"/>
    </xf>
    <xf numFmtId="0" fontId="10" fillId="2" borderId="111" xfId="0" applyFont="1" applyFill="1" applyBorder="1" applyAlignment="1">
      <alignment horizontal="center" vertical="center" wrapText="1"/>
    </xf>
    <xf numFmtId="0" fontId="10" fillId="2" borderId="100" xfId="0" applyFont="1" applyFill="1" applyBorder="1" applyAlignment="1">
      <alignment horizontal="center" vertical="center" wrapText="1"/>
    </xf>
    <xf numFmtId="0" fontId="10" fillId="2" borderId="112" xfId="0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105" xfId="0" applyFont="1" applyFill="1" applyBorder="1" applyAlignment="1">
      <alignment horizontal="center" vertical="center" wrapText="1"/>
    </xf>
    <xf numFmtId="0" fontId="9" fillId="2" borderId="87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9" fillId="0" borderId="8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49" fontId="9" fillId="0" borderId="8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9" fillId="4" borderId="80" xfId="0" applyNumberFormat="1" applyFont="1" applyFill="1" applyBorder="1" applyAlignment="1">
      <alignment horizontal="center" vertical="center" wrapText="1"/>
    </xf>
    <xf numFmtId="49" fontId="9" fillId="4" borderId="96" xfId="0" applyNumberFormat="1" applyFont="1" applyFill="1" applyBorder="1" applyAlignment="1">
      <alignment horizontal="center" vertical="center" wrapText="1"/>
    </xf>
    <xf numFmtId="49" fontId="9" fillId="4" borderId="105" xfId="0" applyNumberFormat="1" applyFont="1" applyFill="1" applyBorder="1" applyAlignment="1">
      <alignment horizontal="center" vertical="center" wrapText="1"/>
    </xf>
    <xf numFmtId="0" fontId="9" fillId="4" borderId="111" xfId="0" applyNumberFormat="1" applyFont="1" applyFill="1" applyBorder="1" applyAlignment="1">
      <alignment horizontal="center" vertical="center" wrapText="1"/>
    </xf>
    <xf numFmtId="0" fontId="9" fillId="4" borderId="100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0" fontId="9" fillId="4" borderId="80" xfId="0" applyNumberFormat="1" applyFont="1" applyFill="1" applyBorder="1" applyAlignment="1">
      <alignment horizontal="center" vertical="center" wrapText="1"/>
    </xf>
    <xf numFmtId="0" fontId="9" fillId="4" borderId="96" xfId="0" applyNumberFormat="1" applyFont="1" applyFill="1" applyBorder="1" applyAlignment="1">
      <alignment horizontal="center" vertical="center" wrapText="1"/>
    </xf>
    <xf numFmtId="0" fontId="17" fillId="2" borderId="100" xfId="0" applyNumberFormat="1" applyFont="1" applyFill="1" applyBorder="1" applyAlignment="1">
      <alignment horizontal="center" vertical="center" wrapText="1"/>
    </xf>
    <xf numFmtId="0" fontId="10" fillId="3" borderId="84" xfId="0" applyNumberFormat="1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11" fillId="3" borderId="45" xfId="0" applyNumberFormat="1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49" fontId="10" fillId="3" borderId="45" xfId="0" applyNumberFormat="1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17" fillId="2" borderId="19" xfId="0" applyNumberFormat="1" applyFont="1" applyFill="1" applyBorder="1" applyAlignment="1">
      <alignment horizontal="center" vertical="center" wrapText="1"/>
    </xf>
    <xf numFmtId="0" fontId="17" fillId="2" borderId="25" xfId="0" applyNumberFormat="1" applyFont="1" applyFill="1" applyBorder="1" applyAlignment="1">
      <alignment horizontal="center" vertical="center" wrapText="1"/>
    </xf>
    <xf numFmtId="49" fontId="9" fillId="4" borderId="68" xfId="0" applyNumberFormat="1" applyFont="1" applyFill="1" applyBorder="1" applyAlignment="1" applyProtection="1">
      <alignment horizontal="center" vertical="center" wrapText="1"/>
    </xf>
    <xf numFmtId="49" fontId="9" fillId="4" borderId="69" xfId="0" applyNumberFormat="1" applyFont="1" applyFill="1" applyBorder="1" applyAlignment="1" applyProtection="1">
      <alignment horizontal="center" vertical="center" wrapText="1"/>
    </xf>
    <xf numFmtId="49" fontId="9" fillId="4" borderId="70" xfId="0" applyNumberFormat="1" applyFont="1" applyFill="1" applyBorder="1" applyAlignment="1" applyProtection="1">
      <alignment horizontal="center" vertical="center" wrapText="1"/>
    </xf>
    <xf numFmtId="0" fontId="10" fillId="4" borderId="111" xfId="0" applyNumberFormat="1" applyFont="1" applyFill="1" applyBorder="1" applyAlignment="1">
      <alignment horizontal="center" vertical="center" wrapText="1"/>
    </xf>
    <xf numFmtId="0" fontId="10" fillId="4" borderId="112" xfId="0" applyNumberFormat="1" applyFont="1" applyFill="1" applyBorder="1" applyAlignment="1">
      <alignment horizontal="center" vertical="center" wrapText="1"/>
    </xf>
    <xf numFmtId="0" fontId="10" fillId="4" borderId="59" xfId="0" applyNumberFormat="1" applyFont="1" applyFill="1" applyBorder="1" applyAlignment="1">
      <alignment horizontal="center" vertical="center" wrapText="1"/>
    </xf>
    <xf numFmtId="0" fontId="10" fillId="4" borderId="78" xfId="0" applyNumberFormat="1" applyFont="1" applyFill="1" applyBorder="1" applyAlignment="1">
      <alignment horizontal="center" vertical="center" wrapText="1"/>
    </xf>
    <xf numFmtId="0" fontId="10" fillId="4" borderId="80" xfId="0" applyNumberFormat="1" applyFont="1" applyFill="1" applyBorder="1" applyAlignment="1">
      <alignment horizontal="center" vertical="center" wrapText="1"/>
    </xf>
    <xf numFmtId="0" fontId="10" fillId="4" borderId="105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9" fontId="10" fillId="4" borderId="94" xfId="0" applyNumberFormat="1" applyFont="1" applyFill="1" applyBorder="1" applyAlignment="1" applyProtection="1">
      <alignment horizontal="center" vertical="center" wrapText="1"/>
    </xf>
    <xf numFmtId="49" fontId="10" fillId="4" borderId="95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18" fillId="2" borderId="6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4" xfId="0" applyFont="1" applyFill="1" applyBorder="1" applyAlignment="1" applyProtection="1">
      <alignment horizontal="center" vertical="top" wrapText="1"/>
      <protection locked="0"/>
    </xf>
    <xf numFmtId="0" fontId="10" fillId="2" borderId="101" xfId="0" applyFont="1" applyFill="1" applyBorder="1" applyAlignment="1" applyProtection="1">
      <alignment horizontal="center" vertical="top" wrapText="1"/>
      <protection locked="0"/>
    </xf>
    <xf numFmtId="0" fontId="10" fillId="2" borderId="63" xfId="0" applyFont="1" applyFill="1" applyBorder="1" applyAlignment="1" applyProtection="1">
      <alignment horizontal="center" vertical="top" wrapText="1"/>
      <protection locked="0"/>
    </xf>
    <xf numFmtId="49" fontId="9" fillId="3" borderId="55" xfId="0" applyNumberFormat="1" applyFont="1" applyFill="1" applyBorder="1" applyAlignment="1">
      <alignment horizontal="center" vertical="center" wrapText="1"/>
    </xf>
    <xf numFmtId="0" fontId="10" fillId="3" borderId="74" xfId="0" applyNumberFormat="1" applyFont="1" applyFill="1" applyBorder="1" applyAlignment="1">
      <alignment horizontal="center" vertical="center" wrapText="1"/>
    </xf>
    <xf numFmtId="0" fontId="10" fillId="4" borderId="68" xfId="0" applyFont="1" applyFill="1" applyBorder="1" applyAlignment="1" applyProtection="1">
      <alignment horizontal="center" vertical="center" wrapText="1"/>
    </xf>
    <xf numFmtId="0" fontId="10" fillId="4" borderId="7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5" borderId="107" xfId="0" applyNumberFormat="1" applyFont="1" applyFill="1" applyBorder="1" applyAlignment="1">
      <alignment horizontal="center" vertical="center" wrapText="1"/>
    </xf>
    <xf numFmtId="0" fontId="10" fillId="5" borderId="108" xfId="0" applyNumberFormat="1" applyFont="1" applyFill="1" applyBorder="1" applyAlignment="1">
      <alignment horizontal="center" vertical="center" wrapText="1"/>
    </xf>
    <xf numFmtId="0" fontId="10" fillId="5" borderId="109" xfId="0" applyNumberFormat="1" applyFont="1" applyFill="1" applyBorder="1" applyAlignment="1">
      <alignment horizontal="center" vertical="center" wrapText="1"/>
    </xf>
    <xf numFmtId="0" fontId="10" fillId="0" borderId="110" xfId="0" applyNumberFormat="1" applyFont="1" applyBorder="1" applyAlignment="1">
      <alignment horizontal="center" vertical="center" wrapText="1"/>
    </xf>
    <xf numFmtId="0" fontId="10" fillId="0" borderId="108" xfId="0" applyNumberFormat="1" applyFont="1" applyBorder="1" applyAlignment="1">
      <alignment horizontal="center" vertical="center" wrapText="1"/>
    </xf>
    <xf numFmtId="0" fontId="10" fillId="0" borderId="109" xfId="0" applyNumberFormat="1" applyFont="1" applyBorder="1" applyAlignment="1">
      <alignment horizontal="center" vertical="center" wrapText="1"/>
    </xf>
    <xf numFmtId="49" fontId="9" fillId="4" borderId="68" xfId="0" applyNumberFormat="1" applyFont="1" applyFill="1" applyBorder="1" applyAlignment="1">
      <alignment horizontal="center" vertical="center" wrapText="1"/>
    </xf>
    <xf numFmtId="49" fontId="9" fillId="4" borderId="69" xfId="0" applyNumberFormat="1" applyFont="1" applyFill="1" applyBorder="1" applyAlignment="1">
      <alignment horizontal="center" vertical="center" wrapText="1"/>
    </xf>
    <xf numFmtId="49" fontId="9" fillId="4" borderId="70" xfId="0" applyNumberFormat="1" applyFont="1" applyFill="1" applyBorder="1" applyAlignment="1">
      <alignment horizontal="center" vertical="center" wrapText="1"/>
    </xf>
    <xf numFmtId="49" fontId="10" fillId="4" borderId="35" xfId="0" applyNumberFormat="1" applyFont="1" applyFill="1" applyBorder="1" applyAlignment="1">
      <alignment horizontal="center" vertical="center" wrapText="1"/>
    </xf>
    <xf numFmtId="49" fontId="10" fillId="4" borderId="8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36" xfId="0" applyNumberFormat="1" applyFont="1" applyFill="1" applyBorder="1" applyAlignment="1">
      <alignment horizontal="center" vertical="center"/>
    </xf>
    <xf numFmtId="0" fontId="0" fillId="2" borderId="37" xfId="0" applyFill="1" applyBorder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top" wrapText="1"/>
    </xf>
    <xf numFmtId="0" fontId="4" fillId="2" borderId="45" xfId="0" applyFont="1" applyFill="1" applyBorder="1" applyAlignment="1">
      <alignment horizontal="center" vertical="center" wrapText="1"/>
    </xf>
    <xf numFmtId="49" fontId="1" fillId="3" borderId="39" xfId="0" applyNumberFormat="1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>
      <alignment horizontal="center" vertical="center"/>
    </xf>
    <xf numFmtId="0" fontId="0" fillId="2" borderId="43" xfId="0" applyFill="1" applyBorder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7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8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2080639</xdr:colOff>
      <xdr:row>32</xdr:row>
      <xdr:rowOff>445851</xdr:rowOff>
    </xdr:from>
    <xdr:to>
      <xdr:col>11</xdr:col>
      <xdr:colOff>306713</xdr:colOff>
      <xdr:row>39</xdr:row>
      <xdr:rowOff>555961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1" y="24048936"/>
          <a:ext cx="9304797" cy="5406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7"/>
  <sheetViews>
    <sheetView showGridLines="0" tabSelected="1" zoomScale="47" zoomScaleNormal="47" workbookViewId="0">
      <selection activeCell="D2" sqref="D2:E2"/>
    </sheetView>
  </sheetViews>
  <sheetFormatPr baseColWidth="10" defaultColWidth="16.33203125" defaultRowHeight="19.95" customHeight="1"/>
  <cols>
    <col min="1" max="1" width="1.77734375" style="72" customWidth="1"/>
    <col min="2" max="3" width="10.6640625" style="72" customWidth="1"/>
    <col min="4" max="5" width="23.6640625" style="72" customWidth="1"/>
    <col min="6" max="6" width="40.6640625" style="72" customWidth="1"/>
    <col min="7" max="14" width="23.6640625" style="72" customWidth="1"/>
    <col min="15" max="15" width="30.6640625" style="72" customWidth="1"/>
    <col min="16" max="16" width="12.6640625" style="72" customWidth="1"/>
    <col min="17" max="18" width="10.6640625" style="72" customWidth="1"/>
    <col min="19" max="29" width="30.6640625" style="72" customWidth="1"/>
    <col min="30" max="30" width="10.6640625" style="72" customWidth="1"/>
    <col min="31" max="16384" width="16.33203125" style="72"/>
  </cols>
  <sheetData>
    <row r="1" spans="1:30" ht="11.7" customHeight="1"/>
    <row r="2" spans="1:30" ht="60" customHeight="1">
      <c r="A2" s="73"/>
      <c r="B2" s="278" t="s">
        <v>212</v>
      </c>
      <c r="C2" s="279"/>
      <c r="D2" s="301"/>
      <c r="E2" s="302"/>
      <c r="F2" s="74"/>
      <c r="G2" s="74"/>
      <c r="H2" s="280" t="s">
        <v>0</v>
      </c>
      <c r="I2" s="281"/>
      <c r="J2" s="139" t="str">
        <f>IF(D2="","",VLOOKUP(D2,Catégories!B4:C11,2,FALSE))</f>
        <v/>
      </c>
      <c r="K2" s="75" t="str">
        <f>IF(J2="1","er degré",IF(J2="BASE","","ème degré"))</f>
        <v>ème degré</v>
      </c>
      <c r="L2" s="73"/>
      <c r="M2" s="76"/>
      <c r="N2" s="280" t="s">
        <v>219</v>
      </c>
      <c r="O2" s="280"/>
      <c r="P2" s="280"/>
      <c r="Q2" s="303"/>
      <c r="R2" s="304"/>
      <c r="S2" s="304"/>
      <c r="T2" s="304"/>
      <c r="U2" s="305"/>
      <c r="V2" s="280" t="s">
        <v>220</v>
      </c>
      <c r="W2" s="280"/>
      <c r="X2" s="280"/>
      <c r="Y2" s="303"/>
      <c r="Z2" s="304"/>
      <c r="AA2" s="304"/>
      <c r="AB2" s="305"/>
      <c r="AC2" s="77"/>
    </row>
    <row r="3" spans="1:30" ht="60" customHeight="1" thickBot="1">
      <c r="A3" s="73"/>
      <c r="B3" s="299" t="s">
        <v>211</v>
      </c>
      <c r="C3" s="300"/>
      <c r="D3" s="300"/>
      <c r="E3" s="78"/>
      <c r="F3" s="79"/>
      <c r="G3" s="79"/>
      <c r="H3" s="294" t="s">
        <v>258</v>
      </c>
      <c r="I3" s="295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80"/>
      <c r="Y3" s="80"/>
      <c r="Z3" s="80"/>
      <c r="AA3" s="80"/>
      <c r="AB3" s="80"/>
    </row>
    <row r="4" spans="1:30" ht="60" customHeight="1" thickBot="1">
      <c r="A4" s="73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73"/>
      <c r="Q4" s="319" t="s">
        <v>22</v>
      </c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1"/>
    </row>
    <row r="5" spans="1:30" ht="60" customHeight="1" thickBot="1">
      <c r="A5" s="73"/>
      <c r="B5" s="285" t="s">
        <v>1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7"/>
      <c r="P5" s="73"/>
      <c r="Q5" s="319" t="s">
        <v>33</v>
      </c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30" ht="60" customHeight="1" thickBot="1">
      <c r="A6" s="73"/>
      <c r="B6" s="308"/>
      <c r="C6" s="309"/>
      <c r="D6" s="81" t="s">
        <v>3</v>
      </c>
      <c r="E6" s="82" t="s">
        <v>7</v>
      </c>
      <c r="F6" s="83" t="s">
        <v>2</v>
      </c>
      <c r="G6" s="84" t="s">
        <v>4</v>
      </c>
      <c r="H6" s="84" t="s">
        <v>5</v>
      </c>
      <c r="I6" s="84" t="s">
        <v>6</v>
      </c>
      <c r="J6" s="84" t="s">
        <v>205</v>
      </c>
      <c r="K6" s="85" t="s">
        <v>8</v>
      </c>
      <c r="L6" s="86" t="s">
        <v>9</v>
      </c>
      <c r="M6" s="296" t="s">
        <v>10</v>
      </c>
      <c r="N6" s="297"/>
      <c r="O6" s="87" t="s">
        <v>11</v>
      </c>
      <c r="P6" s="73"/>
      <c r="Q6" s="88"/>
      <c r="R6" s="89"/>
      <c r="S6" s="113" t="s">
        <v>7</v>
      </c>
      <c r="T6" s="322" t="s">
        <v>34</v>
      </c>
      <c r="U6" s="323"/>
      <c r="V6" s="90" t="s">
        <v>8</v>
      </c>
      <c r="W6" s="90" t="s">
        <v>145</v>
      </c>
      <c r="X6" s="90" t="s">
        <v>225</v>
      </c>
      <c r="Y6" s="91" t="s">
        <v>224</v>
      </c>
      <c r="Z6" s="92" t="s">
        <v>9</v>
      </c>
      <c r="AA6" s="93" t="s">
        <v>222</v>
      </c>
      <c r="AB6" s="165" t="s">
        <v>11</v>
      </c>
      <c r="AC6" s="166"/>
    </row>
    <row r="7" spans="1:30" ht="60" customHeight="1">
      <c r="A7" s="73"/>
      <c r="B7" s="288">
        <v>1</v>
      </c>
      <c r="C7" s="289"/>
      <c r="D7" s="141"/>
      <c r="E7" s="143"/>
      <c r="F7" s="138"/>
      <c r="G7" s="140"/>
      <c r="H7" s="140"/>
      <c r="I7" s="140"/>
      <c r="J7" s="140"/>
      <c r="K7" s="142"/>
      <c r="L7" s="283">
        <f>IF(F8="?","?",IF(F8="grisé","grisé",IF(F8=0,0,IF(SUM(D8:K8)&gt;10,10,SUM(D8:K8)))))</f>
        <v>0</v>
      </c>
      <c r="M7" s="209"/>
      <c r="N7" s="210"/>
      <c r="O7" s="213"/>
      <c r="P7" s="73"/>
      <c r="Q7" s="266">
        <v>1</v>
      </c>
      <c r="R7" s="267"/>
      <c r="S7" s="147"/>
      <c r="T7" s="254"/>
      <c r="U7" s="254"/>
      <c r="V7" s="148"/>
      <c r="W7" s="145"/>
      <c r="X7" s="144"/>
      <c r="Y7" s="146"/>
      <c r="Z7" s="271">
        <f>IF(AD8=0,IF(SUM(W8:Y8)&gt;0.5,IF(SUM(S8:V8)+1&gt;10,10,SUM(S8:V8)+1),IF(SUM(S8:W8)&gt;10,10,SUM(S8:W8))),IF(SUM(S8:Y8)&gt;10,10,SUM(S8:Y8)))</f>
        <v>0</v>
      </c>
      <c r="AA7" s="174"/>
      <c r="AB7" s="167" t="s">
        <v>35</v>
      </c>
      <c r="AC7" s="168"/>
      <c r="AD7" s="94" t="str">
        <f>IF(AD8="","",IF(AD8=0,IF(SUM(W8:Y8)&gt;1,1,0),2))</f>
        <v/>
      </c>
    </row>
    <row r="8" spans="1:30" ht="60" customHeight="1" thickBot="1">
      <c r="A8" s="73"/>
      <c r="B8" s="290"/>
      <c r="C8" s="291"/>
      <c r="D8" s="95"/>
      <c r="E8" s="96" t="str">
        <f>IF(E7="","",VLOOKUP(E7,'BASE DONNEES LANCERS'!$M$12:$N$21,2,FALSE))</f>
        <v/>
      </c>
      <c r="F8" s="97" t="str">
        <f>IF(F7="","",VLOOKUP(F7,'BASE DONNEES LANCERS'!$A$6:$K$49,'BASE DONNEES LANCERS'!$H$2,FALSE))</f>
        <v/>
      </c>
      <c r="G8" s="98" t="str">
        <f>IF(G7="","",VLOOKUP(G7,'BASE DONNEES LANCERS'!$M$24:$N$31,2,FALSE))</f>
        <v/>
      </c>
      <c r="H8" s="98" t="str">
        <f>IF(H7="","",VLOOKUP(H7,'BASE DONNEES LANCERS'!$M$24:$N$31,2,FALSE))</f>
        <v/>
      </c>
      <c r="I8" s="98" t="str">
        <f>IF(I7="","",VLOOKUP(I7,'BASE DONNEES LANCERS'!$M$24:$N$31,2,FALSE))</f>
        <v/>
      </c>
      <c r="J8" s="98" t="str">
        <f>IF(J7="","",VLOOKUP(J7,'BASE DONNEES LANCERS'!$M$24:$N$31,2,FALSE))</f>
        <v/>
      </c>
      <c r="K8" s="99" t="str">
        <f>IF(K7="","",VLOOKUP(K7,'BASE DONNEES LANCERS'!$M$6:$N$9,2,FALSE))</f>
        <v/>
      </c>
      <c r="L8" s="284"/>
      <c r="M8" s="211"/>
      <c r="N8" s="212"/>
      <c r="O8" s="214"/>
      <c r="P8" s="73"/>
      <c r="Q8" s="192"/>
      <c r="R8" s="268"/>
      <c r="S8" s="100" t="str">
        <f>IF(S7="","",VLOOKUP(S7,'BASE DONNEES ROULERS'!$N$14:$O$17,2,FALSE))</f>
        <v/>
      </c>
      <c r="T8" s="272" t="str">
        <f>IF(T7="","",VLOOKUP(T7,'BASE DONNEES ROULERS'!$A$6:$K$90,'BASE DONNEES ROULERS'!$H$2,FALSE))</f>
        <v/>
      </c>
      <c r="U8" s="272"/>
      <c r="V8" s="101" t="str">
        <f>IF(V7="","",VLOOKUP(V7,'BASE DONNEES ROULERS'!$N$7:$O$10,2,FALSE))</f>
        <v/>
      </c>
      <c r="W8" s="102" t="str">
        <f>IF(W7="","",0.5)</f>
        <v/>
      </c>
      <c r="X8" s="101" t="str">
        <f>IF(X7="","",1)</f>
        <v/>
      </c>
      <c r="Y8" s="103" t="str">
        <f>IF(Y7="","",1)</f>
        <v/>
      </c>
      <c r="Z8" s="181"/>
      <c r="AA8" s="175"/>
      <c r="AB8" s="169"/>
      <c r="AC8" s="170"/>
      <c r="AD8" s="94" t="str">
        <f>IF(T7="","",VLOOKUP(T7,'BASE DONNEES ROULERS'!$A$7:$L$90,12,FALSE))</f>
        <v/>
      </c>
    </row>
    <row r="9" spans="1:30" ht="60" customHeight="1">
      <c r="A9" s="73"/>
      <c r="B9" s="290"/>
      <c r="C9" s="291"/>
      <c r="D9" s="141"/>
      <c r="E9" s="143"/>
      <c r="F9" s="138"/>
      <c r="G9" s="140"/>
      <c r="H9" s="140"/>
      <c r="I9" s="140"/>
      <c r="J9" s="140"/>
      <c r="K9" s="142"/>
      <c r="L9" s="283">
        <f>IF(F10="?","?",IF(F10="grisé","grisé",IF(F10=0,0,IF(SUM(D10:K10)&gt;10,10,SUM(D10:K10)))))</f>
        <v>0</v>
      </c>
      <c r="M9" s="209"/>
      <c r="N9" s="210"/>
      <c r="O9" s="214"/>
      <c r="P9" s="73"/>
      <c r="Q9" s="192"/>
      <c r="R9" s="268"/>
      <c r="S9" s="147"/>
      <c r="T9" s="254"/>
      <c r="U9" s="254"/>
      <c r="V9" s="148"/>
      <c r="W9" s="145"/>
      <c r="X9" s="144"/>
      <c r="Y9" s="146"/>
      <c r="Z9" s="271">
        <f>IF(AD10=0,IF(SUM(W10:Y10)&gt;0.5,IF(SUM(S10:V10)+1&gt;10,10,SUM(S10:V10)+1),IF(SUM(S10:W10)&gt;10,10,SUM(S10:W10))),IF(SUM(S10:Y10)&gt;10,10,SUM(S10:Y10)))</f>
        <v>0</v>
      </c>
      <c r="AA9" s="174"/>
      <c r="AB9" s="169"/>
      <c r="AC9" s="170"/>
      <c r="AD9" s="94" t="str">
        <f>IF(AD10="","",IF(AD10=0,IF(SUM(W10:Y10)&gt;1,1,0),2))</f>
        <v/>
      </c>
    </row>
    <row r="10" spans="1:30" ht="60" customHeight="1" thickBot="1">
      <c r="A10" s="73"/>
      <c r="B10" s="292"/>
      <c r="C10" s="293"/>
      <c r="D10" s="95"/>
      <c r="E10" s="96" t="str">
        <f>IF(E9="","",VLOOKUP(E9,'BASE DONNEES LANCERS'!$M$12:$N$21,2,FALSE))</f>
        <v/>
      </c>
      <c r="F10" s="97" t="str">
        <f>IF(F9="","",VLOOKUP(F9,'BASE DONNEES LANCERS'!$A$6:$K$49,'BASE DONNEES LANCERS'!$H$2,FALSE))</f>
        <v/>
      </c>
      <c r="G10" s="98" t="str">
        <f>IF(G9="","",VLOOKUP(G9,'BASE DONNEES LANCERS'!$M$24:$N$31,2,FALSE))</f>
        <v/>
      </c>
      <c r="H10" s="98" t="str">
        <f>IF(H9="","",VLOOKUP(H9,'BASE DONNEES LANCERS'!$M$24:$N$31,2,FALSE))</f>
        <v/>
      </c>
      <c r="I10" s="98" t="str">
        <f>IF(I9="","",VLOOKUP(I9,'BASE DONNEES LANCERS'!$M$24:$N$31,2,FALSE))</f>
        <v/>
      </c>
      <c r="J10" s="98" t="str">
        <f>IF(J9="","",VLOOKUP(J9,'BASE DONNEES LANCERS'!$M$24:$N$31,2,FALSE))</f>
        <v/>
      </c>
      <c r="K10" s="99" t="str">
        <f>IF(K9="","",VLOOKUP(K9,'BASE DONNEES LANCERS'!$M$6:$N$9,2,FALSE))</f>
        <v/>
      </c>
      <c r="L10" s="284"/>
      <c r="M10" s="211"/>
      <c r="N10" s="212"/>
      <c r="O10" s="215"/>
      <c r="P10" s="73"/>
      <c r="Q10" s="269"/>
      <c r="R10" s="270"/>
      <c r="S10" s="100" t="str">
        <f>IF(S9="","",VLOOKUP(S9,'BASE DONNEES ROULERS'!$N$14:$O$17,2,FALSE))</f>
        <v/>
      </c>
      <c r="T10" s="272" t="str">
        <f>IF(T9="","",VLOOKUP(T9,'BASE DONNEES ROULERS'!$A$6:$K$90,'BASE DONNEES ROULERS'!$H$2,FALSE))</f>
        <v/>
      </c>
      <c r="U10" s="272"/>
      <c r="V10" s="101" t="str">
        <f>IF(V9="","",VLOOKUP(V9,'BASE DONNEES ROULERS'!$N$7:$O$10,2,FALSE))</f>
        <v/>
      </c>
      <c r="W10" s="104" t="str">
        <f t="shared" ref="W10" si="0">IF(W9="","",0.5)</f>
        <v/>
      </c>
      <c r="X10" s="105" t="str">
        <f t="shared" ref="X10" si="1">IF(X9="","",1)</f>
        <v/>
      </c>
      <c r="Y10" s="106" t="str">
        <f t="shared" ref="Y10" si="2">IF(Y9="","",1)</f>
        <v/>
      </c>
      <c r="Z10" s="181"/>
      <c r="AA10" s="175"/>
      <c r="AB10" s="171"/>
      <c r="AC10" s="172"/>
      <c r="AD10" s="94" t="str">
        <f>IF(T9="","",VLOOKUP(T9,'BASE DONNEES ROULERS'!$A$7:$L$90,12,FALSE))</f>
        <v/>
      </c>
    </row>
    <row r="11" spans="1:30" ht="60" customHeight="1">
      <c r="A11" s="73"/>
      <c r="B11" s="288">
        <v>2</v>
      </c>
      <c r="C11" s="289"/>
      <c r="D11" s="141"/>
      <c r="E11" s="143"/>
      <c r="F11" s="138"/>
      <c r="G11" s="140"/>
      <c r="H11" s="140"/>
      <c r="I11" s="140"/>
      <c r="J11" s="140"/>
      <c r="K11" s="142"/>
      <c r="L11" s="283">
        <f>IF(F12="?","?",IF(F12="grisé","grisé",IF(F12=0,0,IF(SUM(D12:K12)&gt;10,10,SUM(D12:K12)))))</f>
        <v>0</v>
      </c>
      <c r="M11" s="209"/>
      <c r="N11" s="210"/>
      <c r="O11" s="213"/>
      <c r="P11" s="73"/>
      <c r="Q11" s="192">
        <v>2</v>
      </c>
      <c r="R11" s="268"/>
      <c r="S11" s="147"/>
      <c r="T11" s="254"/>
      <c r="U11" s="254"/>
      <c r="V11" s="148"/>
      <c r="W11" s="149"/>
      <c r="X11" s="150"/>
      <c r="Y11" s="151"/>
      <c r="Z11" s="180">
        <f>IF(AD12=0,IF(SUM(W12:Y12)&gt;0.5,IF(SUM(S12:V12)+1&gt;10,10,SUM(S12:V12)+1),IF(SUM(S12:W12)&gt;10,10,SUM(S12:W12))),IF(SUM(S12:Y12)&gt;10,10,SUM(S12:Y12)))</f>
        <v>0</v>
      </c>
      <c r="AA11" s="176"/>
      <c r="AB11" s="167" t="s">
        <v>35</v>
      </c>
      <c r="AC11" s="168"/>
      <c r="AD11" s="94" t="str">
        <f>IF(AD12="","",IF(AD12=0,IF(SUM(W12:Y12)&gt;1,1,0),2))</f>
        <v/>
      </c>
    </row>
    <row r="12" spans="1:30" ht="60" customHeight="1" thickBot="1">
      <c r="A12" s="73"/>
      <c r="B12" s="290"/>
      <c r="C12" s="291"/>
      <c r="D12" s="95"/>
      <c r="E12" s="96" t="str">
        <f>IF(E11="","",VLOOKUP(E11,'BASE DONNEES LANCERS'!$M$12:$N$21,2,FALSE))</f>
        <v/>
      </c>
      <c r="F12" s="97" t="str">
        <f>IF(F11="","",VLOOKUP(F11,'BASE DONNEES LANCERS'!$A$6:$K$49,'BASE DONNEES LANCERS'!$H$2,FALSE))</f>
        <v/>
      </c>
      <c r="G12" s="98" t="str">
        <f>IF(G11="","",VLOOKUP(G11,'BASE DONNEES LANCERS'!$M$24:$N$31,2,FALSE))</f>
        <v/>
      </c>
      <c r="H12" s="98" t="str">
        <f>IF(H11="","",VLOOKUP(H11,'BASE DONNEES LANCERS'!$M$24:$N$31,2,FALSE))</f>
        <v/>
      </c>
      <c r="I12" s="98" t="str">
        <f>IF(I11="","",VLOOKUP(I11,'BASE DONNEES LANCERS'!$M$24:$N$31,2,FALSE))</f>
        <v/>
      </c>
      <c r="J12" s="98" t="str">
        <f>IF(J11="","",VLOOKUP(J11,'BASE DONNEES LANCERS'!$M$24:$N$31,2,FALSE))</f>
        <v/>
      </c>
      <c r="K12" s="99" t="str">
        <f>IF(K11="","",VLOOKUP(K11,'BASE DONNEES LANCERS'!$M$6:$N$9,2,FALSE))</f>
        <v/>
      </c>
      <c r="L12" s="284"/>
      <c r="M12" s="211"/>
      <c r="N12" s="212"/>
      <c r="O12" s="214"/>
      <c r="P12" s="73"/>
      <c r="Q12" s="192"/>
      <c r="R12" s="268"/>
      <c r="S12" s="100" t="str">
        <f>IF(S11="","",VLOOKUP(S11,'BASE DONNEES ROULERS'!$N$14:$O$17,2,FALSE))</f>
        <v/>
      </c>
      <c r="T12" s="272" t="str">
        <f>IF(T11="","",VLOOKUP(T11,'BASE DONNEES ROULERS'!$A$6:$K$90,'BASE DONNEES ROULERS'!$H$2,FALSE))</f>
        <v/>
      </c>
      <c r="U12" s="272"/>
      <c r="V12" s="101" t="str">
        <f>IF(V11="","",VLOOKUP(V11,'BASE DONNEES ROULERS'!$N$7:$O$10,2,FALSE))</f>
        <v/>
      </c>
      <c r="W12" s="102" t="str">
        <f t="shared" ref="W12" si="3">IF(W11="","",0.5)</f>
        <v/>
      </c>
      <c r="X12" s="101" t="str">
        <f t="shared" ref="X12" si="4">IF(X11="","",1)</f>
        <v/>
      </c>
      <c r="Y12" s="103" t="str">
        <f t="shared" ref="Y12" si="5">IF(Y11="","",1)</f>
        <v/>
      </c>
      <c r="Z12" s="181"/>
      <c r="AA12" s="175"/>
      <c r="AB12" s="169"/>
      <c r="AC12" s="170"/>
      <c r="AD12" s="94" t="str">
        <f>IF(T11="","",VLOOKUP(T11,'BASE DONNEES ROULERS'!$A$7:$L$90,12,FALSE))</f>
        <v/>
      </c>
    </row>
    <row r="13" spans="1:30" ht="60" customHeight="1">
      <c r="A13" s="73"/>
      <c r="B13" s="290"/>
      <c r="C13" s="291"/>
      <c r="D13" s="141"/>
      <c r="E13" s="143"/>
      <c r="F13" s="138"/>
      <c r="G13" s="140"/>
      <c r="H13" s="140"/>
      <c r="I13" s="140"/>
      <c r="J13" s="140"/>
      <c r="K13" s="142"/>
      <c r="L13" s="283">
        <f t="shared" ref="L13" si="6">IF(F14="?","?",IF(F14="grisé","grisé",IF(F14=0,0,IF(SUM(D14:K14)&gt;10,10,SUM(D14:K14)))))</f>
        <v>0</v>
      </c>
      <c r="M13" s="209"/>
      <c r="N13" s="210"/>
      <c r="O13" s="214"/>
      <c r="P13" s="73"/>
      <c r="Q13" s="192"/>
      <c r="R13" s="268"/>
      <c r="S13" s="147"/>
      <c r="T13" s="254"/>
      <c r="U13" s="254"/>
      <c r="V13" s="148"/>
      <c r="W13" s="145"/>
      <c r="X13" s="144"/>
      <c r="Y13" s="146"/>
      <c r="Z13" s="271">
        <f>IF(AD14=0,IF(SUM(W14:Y14)&gt;0.5,IF(SUM(S14:V14)+1&gt;10,10,SUM(S14:V14)+1),IF(SUM(S14:W14)&gt;10,10,SUM(S14:W14))),IF(SUM(S14:Y14)&gt;10,10,SUM(S14:Y14)))</f>
        <v>0</v>
      </c>
      <c r="AA13" s="174"/>
      <c r="AB13" s="169"/>
      <c r="AC13" s="170"/>
      <c r="AD13" s="94" t="str">
        <f>IF(AD14="","",IF(AD14=0,IF(SUM(W14:Y14)&gt;1,1,0),2))</f>
        <v/>
      </c>
    </row>
    <row r="14" spans="1:30" ht="60" customHeight="1" thickBot="1">
      <c r="A14" s="73"/>
      <c r="B14" s="292"/>
      <c r="C14" s="293"/>
      <c r="D14" s="95"/>
      <c r="E14" s="96" t="str">
        <f>IF(E13="","",VLOOKUP(E13,'BASE DONNEES LANCERS'!$M$12:$N$21,2,FALSE))</f>
        <v/>
      </c>
      <c r="F14" s="97" t="str">
        <f>IF(F13="","",VLOOKUP(F13,'BASE DONNEES LANCERS'!$A$6:$K$49,'BASE DONNEES LANCERS'!$H$2,FALSE))</f>
        <v/>
      </c>
      <c r="G14" s="98" t="str">
        <f>IF(G13="","",VLOOKUP(G13,'BASE DONNEES LANCERS'!$M$24:$N$31,2,FALSE))</f>
        <v/>
      </c>
      <c r="H14" s="98" t="str">
        <f>IF(H13="","",VLOOKUP(H13,'BASE DONNEES LANCERS'!$M$24:$N$31,2,FALSE))</f>
        <v/>
      </c>
      <c r="I14" s="98" t="str">
        <f>IF(I13="","",VLOOKUP(I13,'BASE DONNEES LANCERS'!$M$24:$N$31,2,FALSE))</f>
        <v/>
      </c>
      <c r="J14" s="98" t="str">
        <f>IF(J13="","",VLOOKUP(J13,'BASE DONNEES LANCERS'!$M$24:$N$31,2,FALSE))</f>
        <v/>
      </c>
      <c r="K14" s="99" t="str">
        <f>IF(K13="","",VLOOKUP(K13,'BASE DONNEES LANCERS'!$M$6:$N$9,2,FALSE))</f>
        <v/>
      </c>
      <c r="L14" s="284"/>
      <c r="M14" s="211"/>
      <c r="N14" s="212"/>
      <c r="O14" s="215"/>
      <c r="P14" s="73"/>
      <c r="Q14" s="192"/>
      <c r="R14" s="268"/>
      <c r="S14" s="100" t="str">
        <f>IF(S13="","",VLOOKUP(S13,'BASE DONNEES ROULERS'!$N$14:$O$17,2,FALSE))</f>
        <v/>
      </c>
      <c r="T14" s="272" t="str">
        <f>IF(T13="","",VLOOKUP(T13,'BASE DONNEES ROULERS'!$A$6:$K$90,'BASE DONNEES ROULERS'!$H$2,FALSE))</f>
        <v/>
      </c>
      <c r="U14" s="272"/>
      <c r="V14" s="101" t="str">
        <f>IF(V13="","",VLOOKUP(V13,'BASE DONNEES ROULERS'!$N$7:$O$10,2,FALSE))</f>
        <v/>
      </c>
      <c r="W14" s="104" t="str">
        <f t="shared" ref="W14" si="7">IF(W13="","",0.5)</f>
        <v/>
      </c>
      <c r="X14" s="105" t="str">
        <f t="shared" ref="X14" si="8">IF(X13="","",1)</f>
        <v/>
      </c>
      <c r="Y14" s="106" t="str">
        <f t="shared" ref="Y14" si="9">IF(Y13="","",1)</f>
        <v/>
      </c>
      <c r="Z14" s="298"/>
      <c r="AA14" s="176"/>
      <c r="AB14" s="171"/>
      <c r="AC14" s="172"/>
      <c r="AD14" s="94" t="str">
        <f>IF(T13="","",VLOOKUP(T13,'BASE DONNEES ROULERS'!$A$7:$L$90,12,FALSE))</f>
        <v/>
      </c>
    </row>
    <row r="15" spans="1:30" ht="60" customHeight="1">
      <c r="A15" s="73"/>
      <c r="B15" s="288">
        <v>3</v>
      </c>
      <c r="C15" s="289"/>
      <c r="D15" s="141"/>
      <c r="E15" s="143"/>
      <c r="F15" s="138"/>
      <c r="G15" s="140"/>
      <c r="H15" s="140"/>
      <c r="I15" s="140"/>
      <c r="J15" s="140"/>
      <c r="K15" s="142"/>
      <c r="L15" s="283">
        <f t="shared" ref="L15" si="10">IF(F16="?","?",IF(F16="grisé","grisé",IF(F16=0,0,IF(SUM(D16:K16)&gt;10,10,SUM(D16:K16)))))</f>
        <v>0</v>
      </c>
      <c r="M15" s="209"/>
      <c r="N15" s="210"/>
      <c r="O15" s="213"/>
      <c r="P15" s="73"/>
      <c r="Q15" s="266">
        <v>3</v>
      </c>
      <c r="R15" s="267"/>
      <c r="S15" s="147"/>
      <c r="T15" s="254"/>
      <c r="U15" s="254"/>
      <c r="V15" s="148"/>
      <c r="W15" s="145"/>
      <c r="X15" s="144"/>
      <c r="Y15" s="146"/>
      <c r="Z15" s="271">
        <f>IF(AD16=0,IF(SUM(W16:Y16)&gt;0.5,IF(SUM(S16:V16)+1&gt;10,10,SUM(S16:V16)+1),IF(SUM(S16:W16)&gt;10,10,SUM(S16:W16))),IF(SUM(S16:Y16)&gt;10,10,SUM(S16:Y16)))</f>
        <v>0</v>
      </c>
      <c r="AA15" s="174"/>
      <c r="AB15" s="167" t="s">
        <v>35</v>
      </c>
      <c r="AC15" s="168"/>
      <c r="AD15" s="94" t="str">
        <f>IF(AD16="","",IF(AD16=0,IF(SUM(W16:Y16)&gt;1,1,0),2))</f>
        <v/>
      </c>
    </row>
    <row r="16" spans="1:30" ht="60" customHeight="1" thickBot="1">
      <c r="A16" s="73"/>
      <c r="B16" s="290"/>
      <c r="C16" s="291"/>
      <c r="D16" s="95"/>
      <c r="E16" s="96" t="str">
        <f>IF(E15="","",VLOOKUP(E15,'BASE DONNEES LANCERS'!$M$12:$N$21,2,FALSE))</f>
        <v/>
      </c>
      <c r="F16" s="97" t="str">
        <f>IF(F15="","",VLOOKUP(F15,'BASE DONNEES LANCERS'!$A$6:$K$49,'BASE DONNEES LANCERS'!$H$2,FALSE))</f>
        <v/>
      </c>
      <c r="G16" s="98" t="str">
        <f>IF(G15="","",VLOOKUP(G15,'BASE DONNEES LANCERS'!$M$24:$N$31,2,FALSE))</f>
        <v/>
      </c>
      <c r="H16" s="98" t="str">
        <f>IF(H15="","",VLOOKUP(H15,'BASE DONNEES LANCERS'!$M$24:$N$31,2,FALSE))</f>
        <v/>
      </c>
      <c r="I16" s="98" t="str">
        <f>IF(I15="","",VLOOKUP(I15,'BASE DONNEES LANCERS'!$M$24:$N$31,2,FALSE))</f>
        <v/>
      </c>
      <c r="J16" s="98" t="str">
        <f>IF(J15="","",VLOOKUP(J15,'BASE DONNEES LANCERS'!$M$24:$N$31,2,FALSE))</f>
        <v/>
      </c>
      <c r="K16" s="99" t="str">
        <f>IF(K15="","",VLOOKUP(K15,'BASE DONNEES LANCERS'!$M$6:$N$9,2,FALSE))</f>
        <v/>
      </c>
      <c r="L16" s="284"/>
      <c r="M16" s="211"/>
      <c r="N16" s="212"/>
      <c r="O16" s="214"/>
      <c r="P16" s="73"/>
      <c r="Q16" s="192"/>
      <c r="R16" s="268"/>
      <c r="S16" s="100" t="str">
        <f>IF(S15="","",VLOOKUP(S15,'BASE DONNEES ROULERS'!$N$14:$O$17,2,FALSE))</f>
        <v/>
      </c>
      <c r="T16" s="272" t="str">
        <f>IF(T15="","",VLOOKUP(T15,'BASE DONNEES ROULERS'!$A$6:$K$90,'BASE DONNEES ROULERS'!$H$2,FALSE))</f>
        <v/>
      </c>
      <c r="U16" s="272"/>
      <c r="V16" s="101" t="str">
        <f>IF(V15="","",VLOOKUP(V15,'BASE DONNEES ROULERS'!$N$7:$O$10,2,FALSE))</f>
        <v/>
      </c>
      <c r="W16" s="104" t="str">
        <f t="shared" ref="W16" si="11">IF(W15="","",0.5)</f>
        <v/>
      </c>
      <c r="X16" s="105" t="str">
        <f t="shared" ref="X16" si="12">IF(X15="","",1)</f>
        <v/>
      </c>
      <c r="Y16" s="106" t="str">
        <f t="shared" ref="Y16" si="13">IF(Y15="","",1)</f>
        <v/>
      </c>
      <c r="Z16" s="181"/>
      <c r="AA16" s="175"/>
      <c r="AB16" s="169"/>
      <c r="AC16" s="170"/>
      <c r="AD16" s="94" t="str">
        <f>IF(T15="","",VLOOKUP(T15,'BASE DONNEES ROULERS'!$A$7:$L$90,12,FALSE))</f>
        <v/>
      </c>
    </row>
    <row r="17" spans="1:30" ht="60" customHeight="1">
      <c r="A17" s="73"/>
      <c r="B17" s="290"/>
      <c r="C17" s="291"/>
      <c r="D17" s="141"/>
      <c r="E17" s="143"/>
      <c r="F17" s="138"/>
      <c r="G17" s="140"/>
      <c r="H17" s="140"/>
      <c r="I17" s="140"/>
      <c r="J17" s="140"/>
      <c r="K17" s="142"/>
      <c r="L17" s="283">
        <f t="shared" ref="L17" si="14">IF(F18="?","?",IF(F18="grisé","grisé",IF(F18=0,0,IF(SUM(D18:K18)&gt;10,10,SUM(D18:K18)))))</f>
        <v>0</v>
      </c>
      <c r="M17" s="209"/>
      <c r="N17" s="210"/>
      <c r="O17" s="214"/>
      <c r="P17" s="73"/>
      <c r="Q17" s="192"/>
      <c r="R17" s="268"/>
      <c r="S17" s="147"/>
      <c r="T17" s="254"/>
      <c r="U17" s="254"/>
      <c r="V17" s="148"/>
      <c r="W17" s="149"/>
      <c r="X17" s="150"/>
      <c r="Y17" s="151"/>
      <c r="Z17" s="271">
        <f>IF(AD18=0,IF(SUM(W18:Y18)&gt;0.5,IF(SUM(S18:V18)+1&gt;10,10,SUM(S18:V18)+1),IF(SUM(S18:W18)&gt;10,10,SUM(S18:W18))),IF(SUM(S18:Y18)&gt;10,10,SUM(S18:Y18)))</f>
        <v>0</v>
      </c>
      <c r="AA17" s="174"/>
      <c r="AB17" s="169"/>
      <c r="AC17" s="170"/>
      <c r="AD17" s="94" t="str">
        <f>IF(AD18="","",IF(AD18=0,IF(SUM(W18:Y18)&gt;1,1,0),2))</f>
        <v/>
      </c>
    </row>
    <row r="18" spans="1:30" ht="60" customHeight="1" thickBot="1">
      <c r="A18" s="73"/>
      <c r="B18" s="292"/>
      <c r="C18" s="293"/>
      <c r="D18" s="95"/>
      <c r="E18" s="96" t="str">
        <f>IF(E17="","",VLOOKUP(E17,'BASE DONNEES LANCERS'!$M$12:$N$21,2,FALSE))</f>
        <v/>
      </c>
      <c r="F18" s="97" t="str">
        <f>IF(F17="","",VLOOKUP(F17,'BASE DONNEES LANCERS'!$A$6:$K$49,'BASE DONNEES LANCERS'!$H$2,FALSE))</f>
        <v/>
      </c>
      <c r="G18" s="98" t="str">
        <f>IF(G17="","",VLOOKUP(G17,'BASE DONNEES LANCERS'!$M$24:$N$31,2,FALSE))</f>
        <v/>
      </c>
      <c r="H18" s="98" t="str">
        <f>IF(H17="","",VLOOKUP(H17,'BASE DONNEES LANCERS'!$M$24:$N$31,2,FALSE))</f>
        <v/>
      </c>
      <c r="I18" s="98" t="str">
        <f>IF(I17="","",VLOOKUP(I17,'BASE DONNEES LANCERS'!$M$24:$N$31,2,FALSE))</f>
        <v/>
      </c>
      <c r="J18" s="98" t="str">
        <f>IF(J17="","",VLOOKUP(J17,'BASE DONNEES LANCERS'!$M$24:$N$31,2,FALSE))</f>
        <v/>
      </c>
      <c r="K18" s="99" t="str">
        <f>IF(K17="","",VLOOKUP(K17,'BASE DONNEES LANCERS'!$M$6:$N$9,2,FALSE))</f>
        <v/>
      </c>
      <c r="L18" s="284"/>
      <c r="M18" s="211"/>
      <c r="N18" s="212"/>
      <c r="O18" s="215"/>
      <c r="P18" s="73"/>
      <c r="Q18" s="269"/>
      <c r="R18" s="270"/>
      <c r="S18" s="100" t="str">
        <f>IF(S17="","",VLOOKUP(S17,'BASE DONNEES ROULERS'!$N$14:$O$17,2,FALSE))</f>
        <v/>
      </c>
      <c r="T18" s="272" t="str">
        <f>IF(T17="","",VLOOKUP(T17,'BASE DONNEES ROULERS'!$A$6:$K$90,'BASE DONNEES ROULERS'!$H$2,FALSE))</f>
        <v/>
      </c>
      <c r="U18" s="272"/>
      <c r="V18" s="101" t="str">
        <f>IF(V17="","",VLOOKUP(V17,'BASE DONNEES ROULERS'!$N$7:$O$10,2,FALSE))</f>
        <v/>
      </c>
      <c r="W18" s="104" t="str">
        <f t="shared" ref="W18" si="15">IF(W17="","",0.5)</f>
        <v/>
      </c>
      <c r="X18" s="105" t="str">
        <f t="shared" ref="X18" si="16">IF(X17="","",1)</f>
        <v/>
      </c>
      <c r="Y18" s="106" t="str">
        <f t="shared" ref="Y18" si="17">IF(Y17="","",1)</f>
        <v/>
      </c>
      <c r="Z18" s="181"/>
      <c r="AA18" s="175"/>
      <c r="AB18" s="171"/>
      <c r="AC18" s="172"/>
      <c r="AD18" s="94" t="str">
        <f>IF(T17="","",VLOOKUP(T17,'BASE DONNEES ROULERS'!$A$7:$L$90,12,FALSE))</f>
        <v/>
      </c>
    </row>
    <row r="19" spans="1:30" ht="60" customHeight="1">
      <c r="A19" s="73"/>
      <c r="B19" s="288">
        <v>4</v>
      </c>
      <c r="C19" s="289"/>
      <c r="D19" s="141"/>
      <c r="E19" s="143"/>
      <c r="F19" s="138"/>
      <c r="G19" s="140"/>
      <c r="H19" s="140"/>
      <c r="I19" s="140"/>
      <c r="J19" s="140"/>
      <c r="K19" s="142"/>
      <c r="L19" s="283">
        <f t="shared" ref="L19" si="18">IF(F20="?","?",IF(F20="grisé","grisé",IF(F20=0,0,IF(SUM(D20:K20)&gt;10,10,SUM(D20:K20)))))</f>
        <v>0</v>
      </c>
      <c r="M19" s="209"/>
      <c r="N19" s="210"/>
      <c r="O19" s="213"/>
      <c r="P19" s="73"/>
      <c r="Q19" s="266">
        <v>4</v>
      </c>
      <c r="R19" s="267"/>
      <c r="S19" s="147"/>
      <c r="T19" s="254"/>
      <c r="U19" s="254"/>
      <c r="V19" s="148"/>
      <c r="W19" s="145"/>
      <c r="X19" s="144"/>
      <c r="Y19" s="146"/>
      <c r="Z19" s="271">
        <f>IF(AD20=0,IF(SUM(W20:Y20)&gt;0.5,IF(SUM(S20:V20)+1&gt;10,10,SUM(S20:V20)+1),IF(SUM(S20:W20)&gt;10,10,SUM(S20:W20))),IF(SUM(S20:Y20)&gt;10,10,SUM(S20:Y20)))</f>
        <v>0</v>
      </c>
      <c r="AA19" s="174"/>
      <c r="AB19" s="167" t="s">
        <v>35</v>
      </c>
      <c r="AC19" s="168"/>
      <c r="AD19" s="94" t="str">
        <f>IF(AD20="","",IF(AD20=0,IF(SUM(W20:Y20)&gt;1,1,0),2))</f>
        <v/>
      </c>
    </row>
    <row r="20" spans="1:30" ht="60" customHeight="1" thickBot="1">
      <c r="A20" s="73"/>
      <c r="B20" s="290"/>
      <c r="C20" s="291"/>
      <c r="D20" s="95"/>
      <c r="E20" s="96" t="str">
        <f>IF(E19="","",VLOOKUP(E19,'BASE DONNEES LANCERS'!$M$12:$N$21,2,FALSE))</f>
        <v/>
      </c>
      <c r="F20" s="97" t="str">
        <f>IF(F19="","",VLOOKUP(F19,'BASE DONNEES LANCERS'!$A$6:$K$49,'BASE DONNEES LANCERS'!$H$2,FALSE))</f>
        <v/>
      </c>
      <c r="G20" s="98" t="str">
        <f>IF(G19="","",VLOOKUP(G19,'BASE DONNEES LANCERS'!$M$24:$N$31,2,FALSE))</f>
        <v/>
      </c>
      <c r="H20" s="98" t="str">
        <f>IF(H19="","",VLOOKUP(H19,'BASE DONNEES LANCERS'!$M$24:$N$31,2,FALSE))</f>
        <v/>
      </c>
      <c r="I20" s="98" t="str">
        <f>IF(I19="","",VLOOKUP(I19,'BASE DONNEES LANCERS'!$M$24:$N$31,2,FALSE))</f>
        <v/>
      </c>
      <c r="J20" s="98" t="str">
        <f>IF(J19="","",VLOOKUP(J19,'BASE DONNEES LANCERS'!$M$24:$N$31,2,FALSE))</f>
        <v/>
      </c>
      <c r="K20" s="99" t="str">
        <f>IF(K19="","",VLOOKUP(K19,'BASE DONNEES LANCERS'!$M$6:$N$9,2,FALSE))</f>
        <v/>
      </c>
      <c r="L20" s="284"/>
      <c r="M20" s="211"/>
      <c r="N20" s="212"/>
      <c r="O20" s="214"/>
      <c r="P20" s="73"/>
      <c r="Q20" s="192"/>
      <c r="R20" s="268"/>
      <c r="S20" s="100" t="str">
        <f>IF(S19="","",VLOOKUP(S19,'BASE DONNEES ROULERS'!$N$14:$O$17,2,FALSE))</f>
        <v/>
      </c>
      <c r="T20" s="272" t="str">
        <f>IF(T19="","",VLOOKUP(T19,'BASE DONNEES ROULERS'!$A$6:$K$90,'BASE DONNEES ROULERS'!$H$2,FALSE))</f>
        <v/>
      </c>
      <c r="U20" s="272"/>
      <c r="V20" s="101" t="str">
        <f>IF(V19="","",VLOOKUP(V19,'BASE DONNEES ROULERS'!$N$7:$O$10,2,FALSE))</f>
        <v/>
      </c>
      <c r="W20" s="102" t="str">
        <f t="shared" ref="W20" si="19">IF(W19="","",0.5)</f>
        <v/>
      </c>
      <c r="X20" s="101" t="str">
        <f t="shared" ref="X20" si="20">IF(X19="","",1)</f>
        <v/>
      </c>
      <c r="Y20" s="103" t="str">
        <f t="shared" ref="Y20" si="21">IF(Y19="","",1)</f>
        <v/>
      </c>
      <c r="Z20" s="181"/>
      <c r="AA20" s="175"/>
      <c r="AB20" s="169"/>
      <c r="AC20" s="170"/>
      <c r="AD20" s="94" t="str">
        <f>IF(T19="","",VLOOKUP(T19,'BASE DONNEES ROULERS'!$A$7:$L$90,12,FALSE))</f>
        <v/>
      </c>
    </row>
    <row r="21" spans="1:30" ht="60" customHeight="1">
      <c r="A21" s="73"/>
      <c r="B21" s="290"/>
      <c r="C21" s="291"/>
      <c r="D21" s="141"/>
      <c r="E21" s="143"/>
      <c r="F21" s="138"/>
      <c r="G21" s="140"/>
      <c r="H21" s="140"/>
      <c r="I21" s="140"/>
      <c r="J21" s="140"/>
      <c r="K21" s="142"/>
      <c r="L21" s="283">
        <f>IF(F22="?","?",IF(F22="grisé","grisé",IF(F22=0,0,IF(SUM(D22:K22)&gt;10,10,SUM(D22:K22)))))</f>
        <v>0</v>
      </c>
      <c r="M21" s="209"/>
      <c r="N21" s="210"/>
      <c r="O21" s="214"/>
      <c r="P21" s="73"/>
      <c r="Q21" s="192"/>
      <c r="R21" s="268"/>
      <c r="S21" s="147"/>
      <c r="T21" s="254"/>
      <c r="U21" s="254"/>
      <c r="V21" s="148"/>
      <c r="W21" s="145"/>
      <c r="X21" s="144"/>
      <c r="Y21" s="146"/>
      <c r="Z21" s="271">
        <f>IF(AD22=0,IF(SUM(W22:Y22)&gt;0.5,IF(SUM(S22:V22)+1&gt;10,10,SUM(S22:V22)+1),IF(SUM(S22:W22)&gt;10,10,SUM(S22:W22))),IF(SUM(S22:Y22)&gt;10,10,SUM(S22:Y22)))</f>
        <v>0</v>
      </c>
      <c r="AA21" s="174"/>
      <c r="AB21" s="169"/>
      <c r="AC21" s="170"/>
      <c r="AD21" s="94" t="str">
        <f>IF(AD22="","",IF(AD22=0,IF(SUM(W22:Y22)&gt;1,1,0),2))</f>
        <v/>
      </c>
    </row>
    <row r="22" spans="1:30" ht="60" customHeight="1" thickBot="1">
      <c r="A22" s="73"/>
      <c r="B22" s="292"/>
      <c r="C22" s="293"/>
      <c r="D22" s="95"/>
      <c r="E22" s="96" t="str">
        <f>IF(E21="","",VLOOKUP(E21,'BASE DONNEES LANCERS'!$M$12:$N$21,2,FALSE))</f>
        <v/>
      </c>
      <c r="F22" s="97" t="str">
        <f>IF(F21="","",VLOOKUP(F21,'BASE DONNEES LANCERS'!$A$6:$K$49,'BASE DONNEES LANCERS'!$H$2,FALSE))</f>
        <v/>
      </c>
      <c r="G22" s="98" t="str">
        <f>IF(G21="","",VLOOKUP(G21,'BASE DONNEES LANCERS'!$M$24:$N$31,2,FALSE))</f>
        <v/>
      </c>
      <c r="H22" s="98" t="str">
        <f>IF(H21="","",VLOOKUP(H21,'BASE DONNEES LANCERS'!$M$24:$N$31,2,FALSE))</f>
        <v/>
      </c>
      <c r="I22" s="98" t="str">
        <f>IF(I21="","",VLOOKUP(I21,'BASE DONNEES LANCERS'!$M$24:$N$31,2,FALSE))</f>
        <v/>
      </c>
      <c r="J22" s="98" t="str">
        <f>IF(J21="","",VLOOKUP(J21,'BASE DONNEES LANCERS'!$M$24:$N$31,2,FALSE))</f>
        <v/>
      </c>
      <c r="K22" s="99" t="str">
        <f>IF(K21="","",VLOOKUP(K21,'BASE DONNEES LANCERS'!$M$6:$N$9,2,FALSE))</f>
        <v/>
      </c>
      <c r="L22" s="284"/>
      <c r="M22" s="211"/>
      <c r="N22" s="212"/>
      <c r="O22" s="215"/>
      <c r="P22" s="73"/>
      <c r="Q22" s="269"/>
      <c r="R22" s="270"/>
      <c r="S22" s="107" t="str">
        <f>IF(S21="","",VLOOKUP(S21,'BASE DONNEES ROULERS'!$N$14:$O$17,2,FALSE))</f>
        <v/>
      </c>
      <c r="T22" s="307" t="str">
        <f>IF(T21="","",VLOOKUP(T21,'BASE DONNEES ROULERS'!$A$6:$K$90,'BASE DONNEES ROULERS'!$H$2,FALSE))</f>
        <v/>
      </c>
      <c r="U22" s="307"/>
      <c r="V22" s="105" t="str">
        <f>IF(V21="","",VLOOKUP(V21,'BASE DONNEES ROULERS'!$N$7:$O$10,2,FALSE))</f>
        <v/>
      </c>
      <c r="W22" s="104" t="str">
        <f t="shared" ref="W22" si="22">IF(W21="","",0.5)</f>
        <v/>
      </c>
      <c r="X22" s="105" t="str">
        <f t="shared" ref="X22:Y22" si="23">IF(X21="","",1)</f>
        <v/>
      </c>
      <c r="Y22" s="106" t="str">
        <f t="shared" si="23"/>
        <v/>
      </c>
      <c r="Z22" s="181"/>
      <c r="AA22" s="175"/>
      <c r="AB22" s="171"/>
      <c r="AC22" s="172"/>
      <c r="AD22" s="94" t="str">
        <f>IF(T21="","",VLOOKUP(T21,'BASE DONNEES ROULERS'!$A$7:$L$90,12,FALSE))</f>
        <v/>
      </c>
    </row>
    <row r="23" spans="1:30" ht="60" customHeight="1" thickBot="1">
      <c r="A23" s="73"/>
      <c r="B23" s="306" t="s">
        <v>12</v>
      </c>
      <c r="C23" s="274"/>
      <c r="D23" s="274"/>
      <c r="E23" s="274"/>
      <c r="F23" s="274"/>
      <c r="G23" s="274"/>
      <c r="H23" s="274"/>
      <c r="I23" s="274"/>
      <c r="J23" s="275"/>
      <c r="K23" s="310"/>
      <c r="L23" s="311"/>
      <c r="M23" s="311"/>
      <c r="N23" s="311"/>
      <c r="O23" s="312"/>
      <c r="P23" s="73"/>
      <c r="Q23" s="108"/>
      <c r="R23" s="109"/>
      <c r="S23" s="263" t="s">
        <v>23</v>
      </c>
      <c r="T23" s="264"/>
      <c r="U23" s="264"/>
      <c r="V23" s="264"/>
      <c r="W23" s="264"/>
      <c r="X23" s="264"/>
      <c r="Y23" s="264"/>
      <c r="Z23" s="264"/>
      <c r="AA23" s="264"/>
      <c r="AB23" s="264"/>
      <c r="AC23" s="265"/>
    </row>
    <row r="24" spans="1:30" ht="60" customHeight="1" thickBot="1">
      <c r="A24" s="73"/>
      <c r="B24" s="182" t="s">
        <v>13</v>
      </c>
      <c r="C24" s="183"/>
      <c r="D24" s="183"/>
      <c r="E24" s="183"/>
      <c r="F24" s="183"/>
      <c r="G24" s="230"/>
      <c r="H24" s="229" t="s">
        <v>14</v>
      </c>
      <c r="I24" s="183"/>
      <c r="J24" s="230"/>
      <c r="K24" s="261" t="s">
        <v>15</v>
      </c>
      <c r="L24" s="262"/>
      <c r="M24" s="261" t="s">
        <v>16</v>
      </c>
      <c r="N24" s="262"/>
      <c r="O24" s="110"/>
      <c r="P24" s="73"/>
      <c r="Q24" s="111"/>
      <c r="R24" s="112"/>
      <c r="S24" s="113" t="s">
        <v>7</v>
      </c>
      <c r="T24" s="91" t="s">
        <v>25</v>
      </c>
      <c r="U24" s="91" t="s">
        <v>26</v>
      </c>
      <c r="V24" s="91" t="s">
        <v>27</v>
      </c>
      <c r="W24" s="91" t="s">
        <v>28</v>
      </c>
      <c r="X24" s="91" t="s">
        <v>29</v>
      </c>
      <c r="Y24" s="91" t="s">
        <v>30</v>
      </c>
      <c r="Z24" s="114" t="s">
        <v>31</v>
      </c>
      <c r="AA24" s="114" t="s">
        <v>192</v>
      </c>
      <c r="AB24" s="115" t="s">
        <v>32</v>
      </c>
      <c r="AC24" s="116" t="s">
        <v>11</v>
      </c>
    </row>
    <row r="25" spans="1:30" ht="60" customHeight="1" thickBot="1">
      <c r="A25" s="73"/>
      <c r="B25" s="184"/>
      <c r="C25" s="185"/>
      <c r="D25" s="185"/>
      <c r="E25" s="185"/>
      <c r="F25" s="185"/>
      <c r="G25" s="232"/>
      <c r="H25" s="273"/>
      <c r="I25" s="274"/>
      <c r="J25" s="275"/>
      <c r="K25" s="233" t="s">
        <v>228</v>
      </c>
      <c r="L25" s="234"/>
      <c r="M25" s="233" t="s">
        <v>227</v>
      </c>
      <c r="N25" s="234"/>
      <c r="O25" s="117"/>
      <c r="P25" s="73"/>
      <c r="Q25" s="190">
        <v>1</v>
      </c>
      <c r="R25" s="191"/>
      <c r="S25" s="204"/>
      <c r="T25" s="206"/>
      <c r="U25" s="206"/>
      <c r="V25" s="206"/>
      <c r="W25" s="206"/>
      <c r="X25" s="206"/>
      <c r="Y25" s="206"/>
      <c r="Z25" s="222"/>
      <c r="AA25" s="224"/>
      <c r="AB25" s="198"/>
      <c r="AC25" s="201"/>
    </row>
    <row r="26" spans="1:30" ht="60" customHeight="1" thickBot="1">
      <c r="A26" s="73"/>
      <c r="B26" s="184"/>
      <c r="C26" s="185"/>
      <c r="D26" s="185"/>
      <c r="E26" s="185"/>
      <c r="F26" s="185"/>
      <c r="G26" s="232"/>
      <c r="H26" s="229" t="s">
        <v>210</v>
      </c>
      <c r="I26" s="183"/>
      <c r="J26" s="230"/>
      <c r="K26" s="118" t="s">
        <v>17</v>
      </c>
      <c r="L26" s="118" t="s">
        <v>18</v>
      </c>
      <c r="M26" s="118" t="s">
        <v>19</v>
      </c>
      <c r="N26" s="118" t="s">
        <v>20</v>
      </c>
      <c r="O26" s="119" t="s">
        <v>21</v>
      </c>
      <c r="P26" s="73"/>
      <c r="Q26" s="192"/>
      <c r="R26" s="193"/>
      <c r="S26" s="205"/>
      <c r="T26" s="207"/>
      <c r="U26" s="207"/>
      <c r="V26" s="207"/>
      <c r="W26" s="207"/>
      <c r="X26" s="207"/>
      <c r="Y26" s="207"/>
      <c r="Z26" s="223"/>
      <c r="AA26" s="225"/>
      <c r="AB26" s="199"/>
      <c r="AC26" s="202"/>
    </row>
    <row r="27" spans="1:30" ht="60" customHeight="1" thickBot="1">
      <c r="A27" s="73"/>
      <c r="B27" s="184"/>
      <c r="C27" s="185"/>
      <c r="D27" s="185"/>
      <c r="E27" s="185"/>
      <c r="F27" s="185"/>
      <c r="G27" s="232"/>
      <c r="H27" s="231"/>
      <c r="I27" s="185"/>
      <c r="J27" s="232"/>
      <c r="K27" s="120" t="s">
        <v>228</v>
      </c>
      <c r="L27" s="120" t="s">
        <v>227</v>
      </c>
      <c r="M27" s="120" t="s">
        <v>229</v>
      </c>
      <c r="N27" s="120" t="s">
        <v>41</v>
      </c>
      <c r="O27" s="121" t="s">
        <v>230</v>
      </c>
      <c r="P27" s="73"/>
      <c r="Q27" s="192"/>
      <c r="R27" s="193"/>
      <c r="S27" s="122" t="str">
        <f>IF(S25="","",VLOOKUP(S25,'BASE DONNEES ROULERS'!$N$14:$O$17,2,FALSE))</f>
        <v/>
      </c>
      <c r="T27" s="123" t="str">
        <f>IF(T25="","",VLOOKUP(T25,'BASE DONNEES ROULERS'!$A$6:$K$90,'BASE DONNEES ROULERS'!$H$2,FALSE))</f>
        <v/>
      </c>
      <c r="U27" s="123" t="str">
        <f>IF(U25="","",VLOOKUP(U25,'BASE DONNEES ROULERS'!$A$6:$K$90,'BASE DONNEES ROULERS'!$H$2,FALSE))</f>
        <v/>
      </c>
      <c r="V27" s="123" t="str">
        <f>IF(V25="","",VLOOKUP(V25,'BASE DONNEES ROULERS'!$A$6:$K$90,'BASE DONNEES ROULERS'!$H$2,FALSE))</f>
        <v/>
      </c>
      <c r="W27" s="123" t="str">
        <f>IF(W25="","",VLOOKUP(W25,'BASE DONNEES ROULERS'!$A$6:$K$90,'BASE DONNEES ROULERS'!$H$2,FALSE))</f>
        <v/>
      </c>
      <c r="X27" s="123" t="str">
        <f>IF(X25="","",VLOOKUP(X25,'BASE DONNEES ROULERS'!$A$6:$K$90,'BASE DONNEES ROULERS'!$H$2,FALSE))</f>
        <v/>
      </c>
      <c r="Y27" s="123" t="str">
        <f>IF(Y25="","",VLOOKUP(Y25,'BASE DONNEES ROULERS'!$A$6:$K$90,'BASE DONNEES ROULERS'!$H$2,FALSE))</f>
        <v/>
      </c>
      <c r="Z27" s="124" t="str">
        <f>IF(Z25="","",VLOOKUP(Z25,'BASE DONNEES ROULERS'!$N$7:$O$10,2,FALSE))</f>
        <v/>
      </c>
      <c r="AA27" s="252"/>
      <c r="AB27" s="253"/>
      <c r="AC27" s="208"/>
    </row>
    <row r="28" spans="1:30" ht="60" customHeight="1" thickBot="1">
      <c r="A28" s="73"/>
      <c r="B28" s="313" t="s">
        <v>231</v>
      </c>
      <c r="C28" s="314"/>
      <c r="D28" s="314"/>
      <c r="E28" s="314"/>
      <c r="F28" s="314"/>
      <c r="G28" s="314"/>
      <c r="H28" s="314"/>
      <c r="I28" s="314"/>
      <c r="J28" s="315"/>
      <c r="K28" s="316" t="s">
        <v>226</v>
      </c>
      <c r="L28" s="317"/>
      <c r="M28" s="317"/>
      <c r="N28" s="317"/>
      <c r="O28" s="318"/>
      <c r="P28" s="73"/>
      <c r="Q28" s="192"/>
      <c r="R28" s="193"/>
      <c r="S28" s="204"/>
      <c r="T28" s="206"/>
      <c r="U28" s="206"/>
      <c r="V28" s="206"/>
      <c r="W28" s="206"/>
      <c r="X28" s="206"/>
      <c r="Y28" s="206"/>
      <c r="Z28" s="222"/>
      <c r="AA28" s="224"/>
      <c r="AB28" s="198"/>
      <c r="AC28" s="201"/>
    </row>
    <row r="29" spans="1:30" ht="60" customHeight="1">
      <c r="A29" s="73"/>
      <c r="B29" s="240" t="s">
        <v>199</v>
      </c>
      <c r="C29" s="241"/>
      <c r="D29" s="241"/>
      <c r="E29" s="241"/>
      <c r="F29" s="241"/>
      <c r="G29" s="241"/>
      <c r="H29" s="241"/>
      <c r="I29" s="241"/>
      <c r="J29" s="242"/>
      <c r="K29" s="246"/>
      <c r="L29" s="247"/>
      <c r="M29" s="247"/>
      <c r="N29" s="247"/>
      <c r="O29" s="248"/>
      <c r="P29" s="80"/>
      <c r="Q29" s="192"/>
      <c r="R29" s="193"/>
      <c r="S29" s="205"/>
      <c r="T29" s="207"/>
      <c r="U29" s="207"/>
      <c r="V29" s="207"/>
      <c r="W29" s="207"/>
      <c r="X29" s="207"/>
      <c r="Y29" s="207"/>
      <c r="Z29" s="223"/>
      <c r="AA29" s="225"/>
      <c r="AB29" s="199"/>
      <c r="AC29" s="202"/>
    </row>
    <row r="30" spans="1:30" ht="60" customHeight="1" thickBot="1">
      <c r="A30" s="73"/>
      <c r="B30" s="243"/>
      <c r="C30" s="244"/>
      <c r="D30" s="244"/>
      <c r="E30" s="244"/>
      <c r="F30" s="244"/>
      <c r="G30" s="244"/>
      <c r="H30" s="244"/>
      <c r="I30" s="244"/>
      <c r="J30" s="245"/>
      <c r="K30" s="249"/>
      <c r="L30" s="250"/>
      <c r="M30" s="250"/>
      <c r="N30" s="250"/>
      <c r="O30" s="251"/>
      <c r="P30" s="80"/>
      <c r="Q30" s="194"/>
      <c r="R30" s="195"/>
      <c r="S30" s="122" t="str">
        <f>IF(S28="","",VLOOKUP(S28,'BASE DONNEES ROULERS'!$N$14:$O$17,2,FALSE))</f>
        <v/>
      </c>
      <c r="T30" s="123" t="str">
        <f>IF(T28="","",VLOOKUP(T28,'BASE DONNEES ROULERS'!$A$6:$K$90,'BASE DONNEES ROULERS'!$H$2,FALSE))</f>
        <v/>
      </c>
      <c r="U30" s="123" t="str">
        <f>IF(U28="","",VLOOKUP(U28,'BASE DONNEES ROULERS'!$A$6:$K$90,'BASE DONNEES ROULERS'!$H$2,FALSE))</f>
        <v/>
      </c>
      <c r="V30" s="123" t="str">
        <f>IF(V28="","",VLOOKUP(V28,'BASE DONNEES ROULERS'!$A$6:$K$90,'BASE DONNEES ROULERS'!$H$2,FALSE))</f>
        <v/>
      </c>
      <c r="W30" s="123" t="str">
        <f>IF(W28="","",VLOOKUP(W28,'BASE DONNEES ROULERS'!$A$6:$K$90,'BASE DONNEES ROULERS'!$H$2,FALSE))</f>
        <v/>
      </c>
      <c r="X30" s="123" t="str">
        <f>IF(X28="","",VLOOKUP(X28,'BASE DONNEES ROULERS'!$A$6:$K$90,'BASE DONNEES ROULERS'!$H$2,FALSE))</f>
        <v/>
      </c>
      <c r="Y30" s="123" t="str">
        <f>IF(Y28="","",VLOOKUP(Y28,'BASE DONNEES ROULERS'!$A$6:$K$90,'BASE DONNEES ROULERS'!$H$2,FALSE))</f>
        <v/>
      </c>
      <c r="Z30" s="124" t="str">
        <f>IF(Z28="","",VLOOKUP(Z28,'BASE DONNEES ROULERS'!$N$7:$O$10,2,FALSE))</f>
        <v/>
      </c>
      <c r="AA30" s="226"/>
      <c r="AB30" s="200"/>
      <c r="AC30" s="203"/>
    </row>
    <row r="31" spans="1:30" ht="60" customHeight="1">
      <c r="A31" s="73"/>
      <c r="B31" s="125"/>
      <c r="C31" s="125"/>
      <c r="D31" s="126"/>
      <c r="E31" s="256"/>
      <c r="F31" s="256"/>
      <c r="G31" s="127"/>
      <c r="H31" s="127"/>
      <c r="I31" s="127"/>
      <c r="J31" s="126"/>
      <c r="K31" s="125"/>
      <c r="L31" s="256"/>
      <c r="M31" s="256"/>
      <c r="N31" s="125"/>
      <c r="O31" s="73"/>
      <c r="P31" s="80"/>
      <c r="Q31" s="190">
        <v>2</v>
      </c>
      <c r="R31" s="191"/>
      <c r="S31" s="204"/>
      <c r="T31" s="206"/>
      <c r="U31" s="206"/>
      <c r="V31" s="206"/>
      <c r="W31" s="206"/>
      <c r="X31" s="206"/>
      <c r="Y31" s="206"/>
      <c r="Z31" s="222"/>
      <c r="AA31" s="224"/>
      <c r="AB31" s="198"/>
      <c r="AC31" s="201"/>
    </row>
    <row r="32" spans="1:30" ht="60" customHeight="1">
      <c r="A32" s="73"/>
      <c r="B32" s="255"/>
      <c r="C32" s="255"/>
      <c r="D32" s="128"/>
      <c r="E32" s="257"/>
      <c r="F32" s="257"/>
      <c r="G32" s="128"/>
      <c r="H32" s="128"/>
      <c r="I32" s="128"/>
      <c r="J32" s="128"/>
      <c r="K32" s="255"/>
      <c r="L32" s="276"/>
      <c r="M32" s="276"/>
      <c r="N32" s="129"/>
      <c r="O32" s="73"/>
      <c r="P32" s="130"/>
      <c r="Q32" s="192"/>
      <c r="R32" s="193"/>
      <c r="S32" s="205"/>
      <c r="T32" s="207"/>
      <c r="U32" s="207"/>
      <c r="V32" s="207"/>
      <c r="W32" s="207"/>
      <c r="X32" s="207"/>
      <c r="Y32" s="207"/>
      <c r="Z32" s="223"/>
      <c r="AA32" s="225"/>
      <c r="AB32" s="199"/>
      <c r="AC32" s="202"/>
    </row>
    <row r="33" spans="1:30" ht="60" customHeight="1" thickBot="1">
      <c r="A33" s="73"/>
      <c r="B33" s="255"/>
      <c r="C33" s="255"/>
      <c r="D33" s="131"/>
      <c r="E33" s="258"/>
      <c r="F33" s="258"/>
      <c r="G33" s="131"/>
      <c r="H33" s="131"/>
      <c r="I33" s="131"/>
      <c r="J33" s="131"/>
      <c r="K33" s="277"/>
      <c r="L33" s="276"/>
      <c r="M33" s="276"/>
      <c r="N33" s="129"/>
      <c r="O33" s="73"/>
      <c r="P33" s="130"/>
      <c r="Q33" s="192"/>
      <c r="R33" s="193"/>
      <c r="S33" s="122" t="str">
        <f>IF(S31="","",VLOOKUP(S31,'BASE DONNEES ROULERS'!$N$14:$O$17,2,FALSE))</f>
        <v/>
      </c>
      <c r="T33" s="123" t="str">
        <f>IF(T31="","",VLOOKUP(T31,'BASE DONNEES ROULERS'!$A$6:$K$90,'BASE DONNEES ROULERS'!$H$2,FALSE))</f>
        <v/>
      </c>
      <c r="U33" s="123" t="str">
        <f>IF(U31="","",VLOOKUP(U31,'BASE DONNEES ROULERS'!$A$6:$K$90,'BASE DONNEES ROULERS'!$H$2,FALSE))</f>
        <v/>
      </c>
      <c r="V33" s="123" t="str">
        <f>IF(V31="","",VLOOKUP(V31,'BASE DONNEES ROULERS'!$A$6:$K$90,'BASE DONNEES ROULERS'!$H$2,FALSE))</f>
        <v/>
      </c>
      <c r="W33" s="123" t="str">
        <f>IF(W31="","",VLOOKUP(W31,'BASE DONNEES ROULERS'!$A$6:$K$90,'BASE DONNEES ROULERS'!$H$2,FALSE))</f>
        <v/>
      </c>
      <c r="X33" s="123" t="str">
        <f>IF(X31="","",VLOOKUP(X31,'BASE DONNEES ROULERS'!$A$6:$K$90,'BASE DONNEES ROULERS'!$H$2,FALSE))</f>
        <v/>
      </c>
      <c r="Y33" s="123" t="str">
        <f>IF(Y31="","",VLOOKUP(Y31,'BASE DONNEES ROULERS'!$A$6:$K$90,'BASE DONNEES ROULERS'!$H$2,FALSE))</f>
        <v/>
      </c>
      <c r="Z33" s="124" t="str">
        <f>IF(Z31="","",VLOOKUP(Z31,'BASE DONNEES ROULERS'!$N$7:$O$10,2,FALSE))</f>
        <v/>
      </c>
      <c r="AA33" s="252"/>
      <c r="AB33" s="253"/>
      <c r="AC33" s="208"/>
    </row>
    <row r="34" spans="1:30" ht="60" customHeight="1">
      <c r="A34" s="73"/>
      <c r="B34" s="255"/>
      <c r="C34" s="255"/>
      <c r="D34" s="128"/>
      <c r="E34" s="257"/>
      <c r="F34" s="257"/>
      <c r="G34" s="128"/>
      <c r="H34" s="128"/>
      <c r="I34" s="128"/>
      <c r="J34" s="128"/>
      <c r="K34" s="255"/>
      <c r="L34" s="276"/>
      <c r="M34" s="276"/>
      <c r="N34" s="125"/>
      <c r="O34" s="73"/>
      <c r="P34" s="130"/>
      <c r="Q34" s="192"/>
      <c r="R34" s="193"/>
      <c r="S34" s="204"/>
      <c r="T34" s="206"/>
      <c r="U34" s="206"/>
      <c r="V34" s="206"/>
      <c r="W34" s="206"/>
      <c r="X34" s="206"/>
      <c r="Y34" s="206"/>
      <c r="Z34" s="222"/>
      <c r="AA34" s="224"/>
      <c r="AB34" s="198"/>
      <c r="AC34" s="201"/>
    </row>
    <row r="35" spans="1:30" ht="60" customHeight="1">
      <c r="A35" s="73"/>
      <c r="B35" s="255"/>
      <c r="C35" s="255"/>
      <c r="D35" s="131"/>
      <c r="E35" s="258"/>
      <c r="F35" s="258"/>
      <c r="G35" s="131"/>
      <c r="H35" s="131"/>
      <c r="I35" s="131"/>
      <c r="J35" s="131"/>
      <c r="K35" s="277"/>
      <c r="L35" s="276"/>
      <c r="M35" s="276"/>
      <c r="N35" s="129"/>
      <c r="O35" s="73"/>
      <c r="P35" s="130"/>
      <c r="Q35" s="192"/>
      <c r="R35" s="193"/>
      <c r="S35" s="205"/>
      <c r="T35" s="207"/>
      <c r="U35" s="207"/>
      <c r="V35" s="207"/>
      <c r="W35" s="207"/>
      <c r="X35" s="207"/>
      <c r="Y35" s="207"/>
      <c r="Z35" s="223"/>
      <c r="AA35" s="225"/>
      <c r="AB35" s="199"/>
      <c r="AC35" s="202"/>
    </row>
    <row r="36" spans="1:30" ht="60" customHeight="1" thickBot="1">
      <c r="A36" s="73"/>
      <c r="B36" s="255"/>
      <c r="C36" s="255"/>
      <c r="D36" s="128"/>
      <c r="E36" s="257"/>
      <c r="F36" s="257"/>
      <c r="G36" s="128"/>
      <c r="H36" s="128"/>
      <c r="I36" s="128"/>
      <c r="J36" s="128"/>
      <c r="K36" s="132"/>
      <c r="L36" s="276"/>
      <c r="M36" s="276"/>
      <c r="N36" s="129"/>
      <c r="O36" s="73"/>
      <c r="P36" s="130"/>
      <c r="Q36" s="194"/>
      <c r="R36" s="195"/>
      <c r="S36" s="122" t="str">
        <f>IF(S34="","",VLOOKUP(S34,'BASE DONNEES ROULERS'!$N$14:$O$17,2,FALSE))</f>
        <v/>
      </c>
      <c r="T36" s="123" t="str">
        <f>IF(T34="","",VLOOKUP(T34,'BASE DONNEES ROULERS'!$A$6:$K$90,'BASE DONNEES ROULERS'!$H$2,FALSE))</f>
        <v/>
      </c>
      <c r="U36" s="123" t="str">
        <f>IF(U34="","",VLOOKUP(U34,'BASE DONNEES ROULERS'!$A$6:$K$90,'BASE DONNEES ROULERS'!$H$2,FALSE))</f>
        <v/>
      </c>
      <c r="V36" s="123" t="str">
        <f>IF(V34="","",VLOOKUP(V34,'BASE DONNEES ROULERS'!$A$6:$K$90,'BASE DONNEES ROULERS'!$H$2,FALSE))</f>
        <v/>
      </c>
      <c r="W36" s="123" t="str">
        <f>IF(W34="","",VLOOKUP(W34,'BASE DONNEES ROULERS'!$A$6:$K$90,'BASE DONNEES ROULERS'!$H$2,FALSE))</f>
        <v/>
      </c>
      <c r="X36" s="123" t="str">
        <f>IF(X34="","",VLOOKUP(X34,'BASE DONNEES ROULERS'!$A$6:$K$90,'BASE DONNEES ROULERS'!$H$2,FALSE))</f>
        <v/>
      </c>
      <c r="Y36" s="123" t="str">
        <f>IF(Y34="","",VLOOKUP(Y34,'BASE DONNEES ROULERS'!$A$6:$K$90,'BASE DONNEES ROULERS'!$H$2,FALSE))</f>
        <v/>
      </c>
      <c r="Z36" s="124" t="str">
        <f>IF(Z34="","",VLOOKUP(Z34,'BASE DONNEES ROULERS'!$N$7:$O$10,2,FALSE))</f>
        <v/>
      </c>
      <c r="AA36" s="226"/>
      <c r="AB36" s="200"/>
      <c r="AC36" s="203"/>
    </row>
    <row r="37" spans="1:30" ht="60" customHeight="1" thickBot="1">
      <c r="A37" s="73"/>
      <c r="B37" s="255"/>
      <c r="C37" s="255"/>
      <c r="D37" s="131"/>
      <c r="E37" s="258"/>
      <c r="F37" s="258"/>
      <c r="G37" s="131"/>
      <c r="H37" s="131"/>
      <c r="I37" s="131"/>
      <c r="J37" s="131"/>
      <c r="K37" s="133"/>
      <c r="L37" s="276"/>
      <c r="M37" s="276"/>
      <c r="N37" s="129"/>
      <c r="O37" s="73"/>
      <c r="P37" s="130"/>
      <c r="Q37" s="227" t="s">
        <v>36</v>
      </c>
      <c r="R37" s="228"/>
      <c r="S37" s="228"/>
      <c r="T37" s="228"/>
      <c r="U37" s="228"/>
      <c r="V37" s="228"/>
      <c r="W37" s="228"/>
      <c r="X37" s="183"/>
      <c r="Y37" s="183"/>
      <c r="Z37" s="177"/>
      <c r="AA37" s="178"/>
      <c r="AB37" s="178"/>
      <c r="AC37" s="179"/>
    </row>
    <row r="38" spans="1:30" ht="60" customHeight="1" thickBot="1">
      <c r="A38" s="73"/>
      <c r="B38" s="255"/>
      <c r="C38" s="255"/>
      <c r="D38" s="128"/>
      <c r="E38" s="257"/>
      <c r="F38" s="257"/>
      <c r="G38" s="128"/>
      <c r="H38" s="128"/>
      <c r="I38" s="128"/>
      <c r="J38" s="128"/>
      <c r="K38" s="255"/>
      <c r="L38" s="276"/>
      <c r="M38" s="276"/>
      <c r="N38" s="129"/>
      <c r="O38" s="73"/>
      <c r="P38" s="130"/>
      <c r="Q38" s="182" t="s">
        <v>37</v>
      </c>
      <c r="R38" s="183"/>
      <c r="S38" s="183"/>
      <c r="T38" s="183"/>
      <c r="U38" s="183"/>
      <c r="V38" s="183"/>
      <c r="W38" s="183"/>
      <c r="X38" s="186" t="s">
        <v>221</v>
      </c>
      <c r="Y38" s="187"/>
      <c r="Z38" s="216" t="s">
        <v>38</v>
      </c>
      <c r="AA38" s="217"/>
      <c r="AB38" s="218" t="s">
        <v>39</v>
      </c>
      <c r="AC38" s="219"/>
      <c r="AD38" s="173"/>
    </row>
    <row r="39" spans="1:30" ht="60" customHeight="1" thickBot="1">
      <c r="A39" s="73"/>
      <c r="B39" s="255"/>
      <c r="C39" s="255"/>
      <c r="D39" s="131"/>
      <c r="E39" s="258"/>
      <c r="F39" s="258"/>
      <c r="G39" s="131"/>
      <c r="H39" s="131"/>
      <c r="I39" s="131"/>
      <c r="J39" s="131"/>
      <c r="K39" s="277"/>
      <c r="L39" s="276"/>
      <c r="M39" s="276"/>
      <c r="N39" s="129"/>
      <c r="O39" s="73"/>
      <c r="P39" s="130"/>
      <c r="Q39" s="184"/>
      <c r="R39" s="185"/>
      <c r="S39" s="185"/>
      <c r="T39" s="185"/>
      <c r="U39" s="185"/>
      <c r="V39" s="185"/>
      <c r="W39" s="185"/>
      <c r="X39" s="188" t="s">
        <v>40</v>
      </c>
      <c r="Y39" s="189"/>
      <c r="Z39" s="220" t="s">
        <v>41</v>
      </c>
      <c r="AA39" s="221"/>
      <c r="AB39" s="196" t="s">
        <v>42</v>
      </c>
      <c r="AC39" s="197"/>
      <c r="AD39" s="173"/>
    </row>
    <row r="40" spans="1:30" ht="60" customHeight="1" thickBot="1">
      <c r="A40" s="73"/>
      <c r="B40" s="255"/>
      <c r="C40" s="255"/>
      <c r="D40" s="128"/>
      <c r="E40" s="257"/>
      <c r="F40" s="257"/>
      <c r="G40" s="128"/>
      <c r="H40" s="128"/>
      <c r="I40" s="128"/>
      <c r="J40" s="128"/>
      <c r="K40" s="255"/>
      <c r="L40" s="276"/>
      <c r="M40" s="276"/>
      <c r="N40" s="129"/>
      <c r="O40" s="73"/>
      <c r="P40" s="130"/>
      <c r="Q40" s="235" t="s">
        <v>232</v>
      </c>
      <c r="R40" s="236"/>
      <c r="S40" s="236"/>
      <c r="T40" s="236"/>
      <c r="U40" s="236"/>
      <c r="V40" s="236"/>
      <c r="W40" s="236"/>
      <c r="X40" s="236"/>
      <c r="Y40" s="236"/>
      <c r="Z40" s="237" t="s">
        <v>226</v>
      </c>
      <c r="AA40" s="238"/>
      <c r="AB40" s="238"/>
      <c r="AC40" s="239"/>
    </row>
    <row r="41" spans="1:30" ht="60" customHeight="1">
      <c r="A41" s="73"/>
      <c r="B41" s="255"/>
      <c r="C41" s="255"/>
      <c r="D41" s="131"/>
      <c r="E41" s="258"/>
      <c r="F41" s="258"/>
      <c r="G41" s="131"/>
      <c r="H41" s="131"/>
      <c r="I41" s="131"/>
      <c r="J41" s="131"/>
      <c r="K41" s="277"/>
      <c r="L41" s="276"/>
      <c r="M41" s="276"/>
      <c r="N41" s="129"/>
      <c r="O41" s="73"/>
      <c r="P41" s="130"/>
      <c r="Q41" s="240" t="s">
        <v>200</v>
      </c>
      <c r="R41" s="241"/>
      <c r="S41" s="241"/>
      <c r="T41" s="241"/>
      <c r="U41" s="241"/>
      <c r="V41" s="241"/>
      <c r="W41" s="241"/>
      <c r="X41" s="241"/>
      <c r="Y41" s="242"/>
      <c r="Z41" s="246"/>
      <c r="AA41" s="247"/>
      <c r="AB41" s="247"/>
      <c r="AC41" s="248"/>
    </row>
    <row r="42" spans="1:30" ht="60" customHeight="1" thickBot="1">
      <c r="A42" s="73"/>
      <c r="B42" s="125"/>
      <c r="C42" s="125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73"/>
      <c r="P42" s="73"/>
      <c r="Q42" s="243"/>
      <c r="R42" s="244"/>
      <c r="S42" s="244"/>
      <c r="T42" s="244"/>
      <c r="U42" s="244"/>
      <c r="V42" s="244"/>
      <c r="W42" s="244"/>
      <c r="X42" s="244"/>
      <c r="Y42" s="245"/>
      <c r="Z42" s="249"/>
      <c r="AA42" s="250"/>
      <c r="AB42" s="250"/>
      <c r="AC42" s="251"/>
    </row>
    <row r="43" spans="1:30" ht="33" customHeight="1">
      <c r="A43" s="73"/>
      <c r="B43" s="134"/>
      <c r="C43" s="134"/>
      <c r="D43" s="126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73"/>
      <c r="P43" s="73"/>
      <c r="Q43" s="73"/>
      <c r="R43" s="135"/>
      <c r="S43" s="135"/>
      <c r="T43" s="135"/>
      <c r="U43" s="135"/>
      <c r="V43" s="80"/>
    </row>
    <row r="44" spans="1:30" ht="33" customHeight="1">
      <c r="A44" s="73"/>
      <c r="B44" s="255"/>
      <c r="C44" s="255"/>
      <c r="D44" s="259"/>
      <c r="E44" s="259"/>
      <c r="F44" s="259"/>
      <c r="G44" s="259"/>
      <c r="H44" s="259"/>
      <c r="I44" s="259"/>
      <c r="J44" s="259"/>
      <c r="K44" s="259"/>
      <c r="L44" s="277"/>
      <c r="M44" s="277"/>
      <c r="N44" s="277"/>
      <c r="O44" s="73"/>
      <c r="P44" s="73"/>
      <c r="Q44" s="73"/>
      <c r="R44" s="135"/>
      <c r="S44" s="135"/>
      <c r="T44" s="135"/>
      <c r="U44" s="135"/>
      <c r="V44" s="80"/>
      <c r="W44" s="80"/>
    </row>
    <row r="45" spans="1:30" ht="33" customHeight="1">
      <c r="A45" s="73"/>
      <c r="B45" s="255"/>
      <c r="C45" s="255"/>
      <c r="D45" s="259"/>
      <c r="E45" s="259"/>
      <c r="F45" s="259"/>
      <c r="G45" s="259"/>
      <c r="H45" s="259"/>
      <c r="I45" s="259"/>
      <c r="J45" s="259"/>
      <c r="K45" s="259"/>
      <c r="L45" s="277"/>
      <c r="M45" s="277"/>
      <c r="N45" s="277"/>
      <c r="O45" s="73"/>
      <c r="P45" s="73"/>
      <c r="Q45" s="73"/>
      <c r="R45" s="135"/>
      <c r="S45" s="135"/>
      <c r="T45" s="135"/>
      <c r="U45" s="135"/>
      <c r="V45" s="80"/>
      <c r="W45" s="80"/>
    </row>
    <row r="46" spans="1:30" ht="33" customHeight="1">
      <c r="A46" s="73"/>
      <c r="B46" s="255"/>
      <c r="C46" s="255"/>
      <c r="D46" s="131"/>
      <c r="E46" s="136"/>
      <c r="F46" s="136"/>
      <c r="G46" s="136"/>
      <c r="H46" s="136"/>
      <c r="I46" s="136"/>
      <c r="J46" s="136"/>
      <c r="K46" s="131"/>
      <c r="L46" s="277"/>
      <c r="M46" s="277"/>
      <c r="N46" s="277"/>
      <c r="O46" s="73"/>
      <c r="P46" s="73"/>
      <c r="Q46" s="73"/>
      <c r="R46" s="135"/>
      <c r="S46" s="135"/>
      <c r="T46" s="135"/>
      <c r="U46" s="135"/>
      <c r="V46" s="80"/>
      <c r="W46" s="80"/>
    </row>
    <row r="47" spans="1:30" ht="33" customHeight="1">
      <c r="A47" s="73"/>
      <c r="B47" s="255"/>
      <c r="C47" s="255"/>
      <c r="D47" s="259"/>
      <c r="E47" s="259"/>
      <c r="F47" s="259"/>
      <c r="G47" s="259"/>
      <c r="H47" s="259"/>
      <c r="I47" s="259"/>
      <c r="J47" s="259"/>
      <c r="K47" s="259"/>
      <c r="L47" s="277"/>
      <c r="M47" s="277"/>
      <c r="N47" s="277"/>
      <c r="O47" s="73"/>
      <c r="P47" s="73"/>
      <c r="Q47" s="73"/>
      <c r="R47" s="135"/>
      <c r="S47" s="135"/>
      <c r="T47" s="135"/>
      <c r="U47" s="135"/>
      <c r="V47" s="80"/>
      <c r="W47" s="80"/>
    </row>
    <row r="48" spans="1:30" ht="33" customHeight="1">
      <c r="A48" s="73"/>
      <c r="B48" s="255"/>
      <c r="C48" s="255"/>
      <c r="D48" s="259"/>
      <c r="E48" s="259"/>
      <c r="F48" s="259"/>
      <c r="G48" s="259"/>
      <c r="H48" s="259"/>
      <c r="I48" s="259"/>
      <c r="J48" s="259"/>
      <c r="K48" s="259"/>
      <c r="L48" s="277"/>
      <c r="M48" s="277"/>
      <c r="N48" s="277"/>
      <c r="O48" s="73"/>
      <c r="P48" s="73"/>
      <c r="Q48" s="73"/>
      <c r="R48" s="135"/>
      <c r="S48" s="135"/>
      <c r="T48" s="135"/>
      <c r="U48" s="135"/>
      <c r="V48" s="80"/>
      <c r="W48" s="80"/>
    </row>
    <row r="49" spans="1:23" ht="33" customHeight="1">
      <c r="A49" s="73"/>
      <c r="B49" s="255"/>
      <c r="C49" s="255"/>
      <c r="D49" s="131"/>
      <c r="E49" s="136"/>
      <c r="F49" s="136"/>
      <c r="G49" s="136"/>
      <c r="H49" s="136"/>
      <c r="I49" s="136"/>
      <c r="J49" s="136"/>
      <c r="K49" s="131"/>
      <c r="L49" s="277"/>
      <c r="M49" s="277"/>
      <c r="N49" s="277"/>
      <c r="O49" s="73"/>
      <c r="P49" s="73"/>
      <c r="Q49" s="73"/>
      <c r="R49" s="73"/>
      <c r="S49" s="73"/>
      <c r="T49" s="73"/>
      <c r="U49" s="73"/>
      <c r="V49" s="80"/>
      <c r="W49" s="80"/>
    </row>
    <row r="50" spans="1:23" ht="33" customHeight="1">
      <c r="A50" s="73"/>
      <c r="B50" s="255"/>
      <c r="C50" s="255"/>
      <c r="D50" s="259"/>
      <c r="E50" s="259"/>
      <c r="F50" s="259"/>
      <c r="G50" s="259"/>
      <c r="H50" s="259"/>
      <c r="I50" s="259"/>
      <c r="J50" s="259"/>
      <c r="K50" s="259"/>
      <c r="L50" s="277"/>
      <c r="M50" s="277"/>
      <c r="N50" s="277"/>
      <c r="O50" s="73"/>
      <c r="P50" s="73"/>
      <c r="Q50" s="73"/>
      <c r="R50" s="73"/>
      <c r="S50" s="73"/>
      <c r="T50" s="73"/>
      <c r="U50" s="73"/>
      <c r="V50" s="80"/>
      <c r="W50" s="80"/>
    </row>
    <row r="51" spans="1:23" ht="33" customHeight="1">
      <c r="A51" s="73"/>
      <c r="B51" s="255"/>
      <c r="C51" s="255"/>
      <c r="D51" s="259"/>
      <c r="E51" s="259"/>
      <c r="F51" s="259"/>
      <c r="G51" s="259"/>
      <c r="H51" s="259"/>
      <c r="I51" s="259"/>
      <c r="J51" s="259"/>
      <c r="K51" s="259"/>
      <c r="L51" s="277"/>
      <c r="M51" s="277"/>
      <c r="N51" s="277"/>
      <c r="O51" s="73"/>
      <c r="P51" s="73"/>
      <c r="Q51" s="73"/>
      <c r="R51" s="73"/>
      <c r="S51" s="73"/>
      <c r="T51" s="73"/>
      <c r="U51" s="73"/>
      <c r="V51" s="80"/>
      <c r="W51" s="80"/>
    </row>
    <row r="52" spans="1:23" ht="33" customHeight="1">
      <c r="A52" s="73"/>
      <c r="B52" s="255"/>
      <c r="C52" s="255"/>
      <c r="D52" s="131"/>
      <c r="E52" s="136"/>
      <c r="F52" s="136"/>
      <c r="G52" s="136"/>
      <c r="H52" s="136"/>
      <c r="I52" s="136"/>
      <c r="J52" s="136"/>
      <c r="K52" s="131"/>
      <c r="L52" s="277"/>
      <c r="M52" s="277"/>
      <c r="N52" s="277"/>
      <c r="O52" s="73"/>
      <c r="P52" s="73"/>
      <c r="Q52" s="73"/>
      <c r="R52" s="73"/>
      <c r="S52" s="73"/>
      <c r="T52" s="73"/>
      <c r="U52" s="73"/>
      <c r="V52" s="80"/>
      <c r="W52" s="80"/>
    </row>
    <row r="53" spans="1:23" ht="33" customHeight="1">
      <c r="A53" s="73"/>
      <c r="B53" s="255"/>
      <c r="C53" s="255"/>
      <c r="D53" s="259"/>
      <c r="E53" s="259"/>
      <c r="F53" s="259"/>
      <c r="G53" s="259"/>
      <c r="H53" s="259"/>
      <c r="I53" s="259"/>
      <c r="J53" s="259"/>
      <c r="K53" s="259"/>
      <c r="L53" s="277"/>
      <c r="M53" s="277"/>
      <c r="N53" s="277"/>
      <c r="O53" s="73"/>
      <c r="P53" s="73"/>
      <c r="Q53" s="73"/>
      <c r="R53" s="73"/>
      <c r="S53" s="73"/>
      <c r="T53" s="73"/>
      <c r="U53" s="73"/>
      <c r="V53" s="80"/>
      <c r="W53" s="80"/>
    </row>
    <row r="54" spans="1:23" ht="33" customHeight="1">
      <c r="A54" s="73"/>
      <c r="B54" s="255"/>
      <c r="C54" s="255"/>
      <c r="D54" s="259"/>
      <c r="E54" s="259"/>
      <c r="F54" s="259"/>
      <c r="G54" s="259"/>
      <c r="H54" s="259"/>
      <c r="I54" s="259"/>
      <c r="J54" s="259"/>
      <c r="K54" s="259"/>
      <c r="L54" s="277"/>
      <c r="M54" s="277"/>
      <c r="N54" s="277"/>
      <c r="O54" s="73"/>
      <c r="P54" s="73"/>
      <c r="Q54" s="73"/>
      <c r="R54" s="73"/>
      <c r="S54" s="73"/>
      <c r="T54" s="73"/>
      <c r="U54" s="73"/>
      <c r="V54" s="80"/>
      <c r="W54" s="80"/>
    </row>
    <row r="55" spans="1:23" ht="33" customHeight="1">
      <c r="A55" s="73"/>
      <c r="B55" s="255"/>
      <c r="C55" s="255"/>
      <c r="D55" s="131"/>
      <c r="E55" s="136"/>
      <c r="F55" s="136"/>
      <c r="G55" s="136"/>
      <c r="H55" s="136"/>
      <c r="I55" s="136"/>
      <c r="J55" s="136"/>
      <c r="K55" s="131"/>
      <c r="L55" s="277"/>
      <c r="M55" s="277"/>
      <c r="N55" s="277"/>
      <c r="O55" s="73"/>
      <c r="P55" s="73"/>
      <c r="Q55" s="73"/>
      <c r="R55" s="73"/>
      <c r="S55" s="73"/>
      <c r="T55" s="73"/>
      <c r="U55" s="73"/>
      <c r="V55" s="80"/>
      <c r="W55" s="80"/>
    </row>
    <row r="56" spans="1:23" ht="33" customHeight="1">
      <c r="A56" s="73"/>
      <c r="B56" s="255"/>
      <c r="C56" s="255"/>
      <c r="D56" s="259"/>
      <c r="E56" s="259"/>
      <c r="F56" s="259"/>
      <c r="G56" s="259"/>
      <c r="H56" s="259"/>
      <c r="I56" s="259"/>
      <c r="J56" s="259"/>
      <c r="K56" s="259"/>
      <c r="L56" s="277"/>
      <c r="M56" s="277"/>
      <c r="N56" s="277"/>
      <c r="O56" s="73"/>
      <c r="P56" s="73"/>
      <c r="Q56" s="73"/>
      <c r="R56" s="73"/>
      <c r="S56" s="73"/>
      <c r="T56" s="73"/>
      <c r="U56" s="73"/>
      <c r="V56" s="80"/>
      <c r="W56" s="80"/>
    </row>
    <row r="57" spans="1:23" ht="33" customHeight="1">
      <c r="A57" s="73"/>
      <c r="B57" s="255"/>
      <c r="C57" s="255"/>
      <c r="D57" s="259"/>
      <c r="E57" s="259"/>
      <c r="F57" s="259"/>
      <c r="G57" s="259"/>
      <c r="H57" s="259"/>
      <c r="I57" s="259"/>
      <c r="J57" s="259"/>
      <c r="K57" s="259"/>
      <c r="L57" s="277"/>
      <c r="M57" s="277"/>
      <c r="N57" s="277"/>
      <c r="O57" s="73"/>
      <c r="P57" s="73"/>
      <c r="Q57" s="73"/>
      <c r="R57" s="73"/>
      <c r="S57" s="73"/>
      <c r="T57" s="73"/>
      <c r="U57" s="73"/>
      <c r="V57" s="80"/>
      <c r="W57" s="80"/>
    </row>
    <row r="58" spans="1:23" ht="33" customHeight="1">
      <c r="A58" s="73"/>
      <c r="B58" s="255"/>
      <c r="C58" s="255"/>
      <c r="D58" s="131"/>
      <c r="E58" s="136"/>
      <c r="F58" s="136"/>
      <c r="G58" s="136"/>
      <c r="H58" s="136"/>
      <c r="I58" s="136"/>
      <c r="J58" s="136"/>
      <c r="K58" s="131"/>
      <c r="L58" s="277"/>
      <c r="M58" s="277"/>
      <c r="N58" s="277"/>
      <c r="O58" s="73"/>
      <c r="P58" s="73"/>
      <c r="Q58" s="73"/>
      <c r="R58" s="73"/>
      <c r="S58" s="73"/>
      <c r="T58" s="73"/>
      <c r="U58" s="73"/>
      <c r="V58" s="80"/>
      <c r="W58" s="80"/>
    </row>
    <row r="59" spans="1:23" ht="33" customHeight="1">
      <c r="A59" s="73"/>
      <c r="B59" s="255"/>
      <c r="C59" s="255"/>
      <c r="D59" s="259"/>
      <c r="E59" s="259"/>
      <c r="F59" s="259"/>
      <c r="G59" s="259"/>
      <c r="H59" s="259"/>
      <c r="I59" s="259"/>
      <c r="J59" s="259"/>
      <c r="K59" s="259"/>
      <c r="L59" s="277"/>
      <c r="M59" s="277"/>
      <c r="N59" s="277"/>
      <c r="O59" s="73"/>
      <c r="P59" s="73"/>
      <c r="Q59" s="73"/>
      <c r="R59" s="73"/>
      <c r="S59" s="73"/>
      <c r="T59" s="73"/>
      <c r="U59" s="73"/>
      <c r="V59" s="80"/>
      <c r="W59" s="80"/>
    </row>
    <row r="60" spans="1:23" ht="33" customHeight="1">
      <c r="A60" s="73"/>
      <c r="B60" s="255"/>
      <c r="C60" s="255"/>
      <c r="D60" s="259"/>
      <c r="E60" s="259"/>
      <c r="F60" s="259"/>
      <c r="G60" s="259"/>
      <c r="H60" s="259"/>
      <c r="I60" s="259"/>
      <c r="J60" s="259"/>
      <c r="K60" s="259"/>
      <c r="L60" s="277"/>
      <c r="M60" s="277"/>
      <c r="N60" s="277"/>
      <c r="O60" s="73"/>
      <c r="P60" s="73"/>
      <c r="Q60" s="73"/>
      <c r="R60" s="73"/>
      <c r="S60" s="73"/>
      <c r="T60" s="73"/>
      <c r="U60" s="73"/>
      <c r="V60" s="73"/>
      <c r="W60" s="80"/>
    </row>
    <row r="61" spans="1:23" ht="33" customHeight="1">
      <c r="A61" s="73"/>
      <c r="B61" s="255"/>
      <c r="C61" s="255"/>
      <c r="D61" s="131"/>
      <c r="E61" s="136"/>
      <c r="F61" s="136"/>
      <c r="G61" s="136"/>
      <c r="H61" s="136"/>
      <c r="I61" s="136"/>
      <c r="J61" s="136"/>
      <c r="K61" s="131"/>
      <c r="L61" s="277"/>
      <c r="M61" s="277"/>
      <c r="N61" s="277"/>
      <c r="O61" s="73"/>
      <c r="P61" s="73"/>
      <c r="T61" s="73"/>
      <c r="U61" s="73"/>
      <c r="V61" s="73"/>
      <c r="W61" s="80"/>
    </row>
    <row r="62" spans="1:23" ht="33" customHeight="1">
      <c r="A62" s="73"/>
      <c r="B62" s="260"/>
      <c r="C62" s="260"/>
      <c r="D62" s="260"/>
      <c r="E62" s="260"/>
      <c r="F62" s="260"/>
      <c r="G62" s="260"/>
      <c r="H62" s="260"/>
      <c r="I62" s="260"/>
      <c r="J62" s="260"/>
      <c r="K62" s="276"/>
      <c r="L62" s="276"/>
      <c r="M62" s="276"/>
      <c r="N62" s="276"/>
      <c r="O62" s="73"/>
      <c r="P62" s="73"/>
      <c r="T62" s="73"/>
      <c r="U62" s="73"/>
      <c r="V62" s="73"/>
      <c r="W62" s="73"/>
    </row>
    <row r="63" spans="1:23" ht="33" customHeight="1">
      <c r="A63" s="73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Q63" s="73"/>
      <c r="R63" s="73"/>
      <c r="S63" s="73"/>
      <c r="T63" s="73"/>
      <c r="U63" s="73"/>
      <c r="V63" s="73"/>
      <c r="W63" s="73"/>
    </row>
    <row r="64" spans="1:23" ht="33" customHeight="1">
      <c r="A64" s="73"/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77"/>
      <c r="M64" s="260"/>
      <c r="N64" s="277"/>
      <c r="Q64" s="73"/>
      <c r="R64" s="73"/>
      <c r="S64" s="73"/>
      <c r="T64" s="73"/>
      <c r="U64" s="73"/>
      <c r="V64" s="73"/>
      <c r="W64" s="73"/>
    </row>
    <row r="65" spans="1:23" ht="33" customHeight="1">
      <c r="A65" s="73"/>
      <c r="B65" s="260"/>
      <c r="C65" s="260"/>
      <c r="D65" s="260"/>
      <c r="E65" s="260"/>
      <c r="F65" s="260"/>
      <c r="G65" s="260"/>
      <c r="H65" s="260"/>
      <c r="I65" s="260"/>
      <c r="J65" s="260"/>
      <c r="K65" s="276"/>
      <c r="L65" s="276"/>
      <c r="M65" s="276"/>
      <c r="N65" s="276"/>
      <c r="O65" s="73"/>
      <c r="P65" s="73"/>
      <c r="Q65" s="73"/>
      <c r="R65" s="73"/>
      <c r="S65" s="73"/>
      <c r="T65" s="73"/>
      <c r="U65" s="73"/>
      <c r="V65" s="73"/>
      <c r="W65" s="73"/>
    </row>
    <row r="66" spans="1:23" ht="25.05" customHeight="1">
      <c r="A66" s="73"/>
      <c r="B66" s="79"/>
      <c r="C66" s="137"/>
      <c r="D66" s="74"/>
      <c r="E66" s="74"/>
      <c r="F66" s="74"/>
      <c r="G66" s="74"/>
      <c r="H66" s="74"/>
      <c r="I66" s="74"/>
      <c r="J66" s="73"/>
      <c r="K66" s="73"/>
      <c r="L66" s="73"/>
      <c r="M66" s="73"/>
      <c r="N66" s="79"/>
      <c r="O66" s="73"/>
      <c r="P66" s="73"/>
      <c r="Q66" s="73"/>
      <c r="R66" s="73"/>
      <c r="S66" s="73"/>
      <c r="T66" s="73"/>
      <c r="U66" s="73"/>
      <c r="V66" s="73"/>
      <c r="W66" s="73"/>
    </row>
    <row r="67" spans="1:23" ht="19.9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 spans="1:23" ht="19.9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  <row r="69" spans="1:23" ht="19.9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</row>
    <row r="70" spans="1:23" ht="19.9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</row>
    <row r="71" spans="1:23" ht="19.9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</row>
    <row r="72" spans="1:23" ht="19.9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</row>
    <row r="73" spans="1:23" ht="19.9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</row>
    <row r="74" spans="1:23" ht="19.9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</row>
    <row r="75" spans="1:23" ht="19.9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</row>
    <row r="76" spans="1:23" ht="19.9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W76" s="73"/>
    </row>
    <row r="77" spans="1:23" ht="19.9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W77" s="73"/>
    </row>
  </sheetData>
  <sheetProtection algorithmName="SHA-512" hashValue="JqoEWgsD8JiCKl7R6QWVKNnXju/o3BvbqkCwB93hwExKyBh//CXTtbtWUeXxQu4svq0MFDfKYm9UMzhgE+0qlA==" saltValue="7KWFozn5Z1oYoYLRVyAjYw==" spinCount="100000" sheet="1" objects="1" scenarios="1" selectLockedCells="1"/>
  <protectedRanges>
    <protectedRange algorithmName="SHA-512" hashValue="MaDQiIJqrqzCAQuJ6eNXz6mI0D1OBDzayvoebyw89lhm46pcW1rqHCXdqceUUoggQBvbxZ8uE2l3HfO2n/ZWvg==" saltValue="RUM7MdQG/ls+5zYDlu7kXQ==" spinCount="100000" sqref="G31:I31 V6:X6 B4:O6" name="Plage1"/>
  </protectedRanges>
  <mergeCells count="262">
    <mergeCell ref="B3:D3"/>
    <mergeCell ref="N2:P2"/>
    <mergeCell ref="D2:E2"/>
    <mergeCell ref="Q2:U2"/>
    <mergeCell ref="V2:X2"/>
    <mergeCell ref="K32:K33"/>
    <mergeCell ref="B23:J23"/>
    <mergeCell ref="B24:G27"/>
    <mergeCell ref="Z21:Z22"/>
    <mergeCell ref="T22:U22"/>
    <mergeCell ref="Y2:AB2"/>
    <mergeCell ref="B6:C6"/>
    <mergeCell ref="K23:O23"/>
    <mergeCell ref="B28:J28"/>
    <mergeCell ref="K28:O28"/>
    <mergeCell ref="B29:J30"/>
    <mergeCell ref="K29:O30"/>
    <mergeCell ref="Q4:AC4"/>
    <mergeCell ref="Q5:AC5"/>
    <mergeCell ref="T6:U6"/>
    <mergeCell ref="Q15:R18"/>
    <mergeCell ref="T15:U15"/>
    <mergeCell ref="Z15:Z16"/>
    <mergeCell ref="T16:U16"/>
    <mergeCell ref="T17:U17"/>
    <mergeCell ref="Z17:Z18"/>
    <mergeCell ref="T18:U18"/>
    <mergeCell ref="Q11:R14"/>
    <mergeCell ref="T11:U11"/>
    <mergeCell ref="Q7:R10"/>
    <mergeCell ref="T7:U7"/>
    <mergeCell ref="Z7:Z8"/>
    <mergeCell ref="T8:U8"/>
    <mergeCell ref="T9:U9"/>
    <mergeCell ref="Z9:Z10"/>
    <mergeCell ref="T10:U10"/>
    <mergeCell ref="Z13:Z14"/>
    <mergeCell ref="T14:U14"/>
    <mergeCell ref="T13:U13"/>
    <mergeCell ref="T12:U12"/>
    <mergeCell ref="B2:C2"/>
    <mergeCell ref="H2:I2"/>
    <mergeCell ref="B4:O4"/>
    <mergeCell ref="M15:N16"/>
    <mergeCell ref="M17:N18"/>
    <mergeCell ref="M19:N20"/>
    <mergeCell ref="M21:N22"/>
    <mergeCell ref="L7:L8"/>
    <mergeCell ref="L9:L10"/>
    <mergeCell ref="L11:L12"/>
    <mergeCell ref="L13:L14"/>
    <mergeCell ref="L15:L16"/>
    <mergeCell ref="L17:L18"/>
    <mergeCell ref="L19:L20"/>
    <mergeCell ref="L21:L22"/>
    <mergeCell ref="B5:O5"/>
    <mergeCell ref="B7:C10"/>
    <mergeCell ref="B11:C14"/>
    <mergeCell ref="B15:C18"/>
    <mergeCell ref="B19:C22"/>
    <mergeCell ref="H3:I3"/>
    <mergeCell ref="M7:N8"/>
    <mergeCell ref="M6:N6"/>
    <mergeCell ref="M9:N10"/>
    <mergeCell ref="I63:J63"/>
    <mergeCell ref="D50:D51"/>
    <mergeCell ref="E50:E51"/>
    <mergeCell ref="F50:F51"/>
    <mergeCell ref="G50:G51"/>
    <mergeCell ref="H50:H51"/>
    <mergeCell ref="I50:I51"/>
    <mergeCell ref="J50:J51"/>
    <mergeCell ref="D53:D54"/>
    <mergeCell ref="E53:E54"/>
    <mergeCell ref="F53:F54"/>
    <mergeCell ref="G53:G54"/>
    <mergeCell ref="H53:H54"/>
    <mergeCell ref="I53:I54"/>
    <mergeCell ref="J53:J54"/>
    <mergeCell ref="E56:E57"/>
    <mergeCell ref="F56:F57"/>
    <mergeCell ref="G56:G57"/>
    <mergeCell ref="H56:H57"/>
    <mergeCell ref="I56:I57"/>
    <mergeCell ref="I64:J64"/>
    <mergeCell ref="B63:H64"/>
    <mergeCell ref="K65:N65"/>
    <mergeCell ref="L31:M31"/>
    <mergeCell ref="L32:M33"/>
    <mergeCell ref="L34:M35"/>
    <mergeCell ref="L36:M36"/>
    <mergeCell ref="L38:M39"/>
    <mergeCell ref="L40:M41"/>
    <mergeCell ref="D59:D60"/>
    <mergeCell ref="E59:E60"/>
    <mergeCell ref="F59:F60"/>
    <mergeCell ref="G59:G60"/>
    <mergeCell ref="H59:H60"/>
    <mergeCell ref="I59:I60"/>
    <mergeCell ref="J59:J60"/>
    <mergeCell ref="K59:K60"/>
    <mergeCell ref="L59:L61"/>
    <mergeCell ref="L44:L46"/>
    <mergeCell ref="B62:J62"/>
    <mergeCell ref="B65:J65"/>
    <mergeCell ref="J56:J57"/>
    <mergeCell ref="M64:N64"/>
    <mergeCell ref="D56:D57"/>
    <mergeCell ref="K63:L63"/>
    <mergeCell ref="M63:N63"/>
    <mergeCell ref="L56:L58"/>
    <mergeCell ref="K64:L64"/>
    <mergeCell ref="L47:L49"/>
    <mergeCell ref="K47:K48"/>
    <mergeCell ref="K34:K35"/>
    <mergeCell ref="K40:K41"/>
    <mergeCell ref="K38:K39"/>
    <mergeCell ref="M47:M49"/>
    <mergeCell ref="K62:N62"/>
    <mergeCell ref="K56:K57"/>
    <mergeCell ref="M56:M58"/>
    <mergeCell ref="N56:N58"/>
    <mergeCell ref="N44:N46"/>
    <mergeCell ref="N47:N49"/>
    <mergeCell ref="K50:K51"/>
    <mergeCell ref="L50:L52"/>
    <mergeCell ref="K53:K54"/>
    <mergeCell ref="L53:L55"/>
    <mergeCell ref="M53:M55"/>
    <mergeCell ref="N53:N55"/>
    <mergeCell ref="M44:M46"/>
    <mergeCell ref="K44:K45"/>
    <mergeCell ref="B56:C61"/>
    <mergeCell ref="L37:M37"/>
    <mergeCell ref="N59:N61"/>
    <mergeCell ref="M59:M61"/>
    <mergeCell ref="I47:I48"/>
    <mergeCell ref="J47:J48"/>
    <mergeCell ref="G44:G45"/>
    <mergeCell ref="J44:J45"/>
    <mergeCell ref="I44:I45"/>
    <mergeCell ref="D47:D48"/>
    <mergeCell ref="E47:E48"/>
    <mergeCell ref="F47:F48"/>
    <mergeCell ref="G47:G48"/>
    <mergeCell ref="H47:H48"/>
    <mergeCell ref="M50:M52"/>
    <mergeCell ref="N50:N52"/>
    <mergeCell ref="B38:C41"/>
    <mergeCell ref="B37:C37"/>
    <mergeCell ref="E37:F37"/>
    <mergeCell ref="E41:F41"/>
    <mergeCell ref="E38:F38"/>
    <mergeCell ref="E39:F39"/>
    <mergeCell ref="E40:F40"/>
    <mergeCell ref="D44:D45"/>
    <mergeCell ref="T21:U21"/>
    <mergeCell ref="B44:C49"/>
    <mergeCell ref="B50:C55"/>
    <mergeCell ref="E31:F31"/>
    <mergeCell ref="E36:F36"/>
    <mergeCell ref="E32:F32"/>
    <mergeCell ref="E33:F33"/>
    <mergeCell ref="E44:E45"/>
    <mergeCell ref="F44:F45"/>
    <mergeCell ref="H44:H45"/>
    <mergeCell ref="B32:C35"/>
    <mergeCell ref="B36:C36"/>
    <mergeCell ref="E35:F35"/>
    <mergeCell ref="D42:N42"/>
    <mergeCell ref="E34:F34"/>
    <mergeCell ref="K24:L24"/>
    <mergeCell ref="M24:N24"/>
    <mergeCell ref="S23:AC23"/>
    <mergeCell ref="Q25:R30"/>
    <mergeCell ref="Q19:R22"/>
    <mergeCell ref="T19:U19"/>
    <mergeCell ref="Z19:Z20"/>
    <mergeCell ref="T20:U20"/>
    <mergeCell ref="H24:J25"/>
    <mergeCell ref="H26:J27"/>
    <mergeCell ref="K25:L25"/>
    <mergeCell ref="M25:N25"/>
    <mergeCell ref="Q40:Y40"/>
    <mergeCell ref="Z40:AC40"/>
    <mergeCell ref="Q41:Y42"/>
    <mergeCell ref="Z41:AC42"/>
    <mergeCell ref="O7:O10"/>
    <mergeCell ref="U34:U35"/>
    <mergeCell ref="V34:V35"/>
    <mergeCell ref="W34:W35"/>
    <mergeCell ref="X34:X35"/>
    <mergeCell ref="Y34:Y35"/>
    <mergeCell ref="Z34:Z35"/>
    <mergeCell ref="AA34:AA36"/>
    <mergeCell ref="AA31:AA33"/>
    <mergeCell ref="AB31:AB33"/>
    <mergeCell ref="AC31:AC33"/>
    <mergeCell ref="X25:X26"/>
    <mergeCell ref="Y25:Y26"/>
    <mergeCell ref="Z25:Z26"/>
    <mergeCell ref="AA25:AA27"/>
    <mergeCell ref="AB25:AB27"/>
    <mergeCell ref="M11:N12"/>
    <mergeCell ref="M13:N14"/>
    <mergeCell ref="O11:O14"/>
    <mergeCell ref="O15:O18"/>
    <mergeCell ref="O19:O22"/>
    <mergeCell ref="Z38:AA38"/>
    <mergeCell ref="AB38:AC38"/>
    <mergeCell ref="Z39:AA39"/>
    <mergeCell ref="S28:S29"/>
    <mergeCell ref="T28:T29"/>
    <mergeCell ref="Z28:Z29"/>
    <mergeCell ref="AA28:AA30"/>
    <mergeCell ref="AB28:AB30"/>
    <mergeCell ref="AC28:AC30"/>
    <mergeCell ref="T31:T32"/>
    <mergeCell ref="S34:S35"/>
    <mergeCell ref="T34:T35"/>
    <mergeCell ref="S31:S32"/>
    <mergeCell ref="U31:U32"/>
    <mergeCell ref="V31:V32"/>
    <mergeCell ref="W31:W32"/>
    <mergeCell ref="X31:X32"/>
    <mergeCell ref="Y31:Y32"/>
    <mergeCell ref="Z31:Z32"/>
    <mergeCell ref="Q37:Y37"/>
    <mergeCell ref="Q38:W39"/>
    <mergeCell ref="X38:Y38"/>
    <mergeCell ref="X39:Y39"/>
    <mergeCell ref="Q31:R36"/>
    <mergeCell ref="AB39:AC39"/>
    <mergeCell ref="AB34:AB36"/>
    <mergeCell ref="AC34:AC36"/>
    <mergeCell ref="S25:S26"/>
    <mergeCell ref="T25:T26"/>
    <mergeCell ref="U25:U26"/>
    <mergeCell ref="U28:U29"/>
    <mergeCell ref="V28:V29"/>
    <mergeCell ref="W28:W29"/>
    <mergeCell ref="X28:X29"/>
    <mergeCell ref="Y28:Y29"/>
    <mergeCell ref="V25:V26"/>
    <mergeCell ref="W25:W26"/>
    <mergeCell ref="AC25:AC27"/>
    <mergeCell ref="AB6:AC6"/>
    <mergeCell ref="AB7:AC10"/>
    <mergeCell ref="AB11:AC14"/>
    <mergeCell ref="AB15:AC18"/>
    <mergeCell ref="AB19:AC22"/>
    <mergeCell ref="AD38:AD39"/>
    <mergeCell ref="AA7:AA8"/>
    <mergeCell ref="AA9:AA10"/>
    <mergeCell ref="AA11:AA12"/>
    <mergeCell ref="AA13:AA14"/>
    <mergeCell ref="AA15:AA16"/>
    <mergeCell ref="AA17:AA18"/>
    <mergeCell ref="AA19:AA20"/>
    <mergeCell ref="AA21:AA22"/>
    <mergeCell ref="Z37:AC37"/>
    <mergeCell ref="Z11:Z12"/>
  </mergeCells>
  <conditionalFormatting sqref="H33:J33">
    <cfRule type="expression" dxfId="12" priority="17">
      <formula>$P$32=1</formula>
    </cfRule>
  </conditionalFormatting>
  <conditionalFormatting sqref="H35:J35">
    <cfRule type="expression" dxfId="11" priority="16">
      <formula>$P$34=1</formula>
    </cfRule>
  </conditionalFormatting>
  <conditionalFormatting sqref="H37:J37">
    <cfRule type="expression" dxfId="10" priority="15">
      <formula>$P$36=1</formula>
    </cfRule>
  </conditionalFormatting>
  <conditionalFormatting sqref="H39:J39">
    <cfRule type="expression" dxfId="9" priority="14">
      <formula>$P$38=1</formula>
    </cfRule>
  </conditionalFormatting>
  <conditionalFormatting sqref="H41:J41">
    <cfRule type="expression" dxfId="8" priority="13">
      <formula>$P$40=1</formula>
    </cfRule>
  </conditionalFormatting>
  <conditionalFormatting sqref="W8:Y8">
    <cfRule type="expression" dxfId="7" priority="12">
      <formula>$AD$7=1</formula>
    </cfRule>
  </conditionalFormatting>
  <conditionalFormatting sqref="W10:Y10">
    <cfRule type="expression" dxfId="6" priority="7">
      <formula>$AD$9=1</formula>
    </cfRule>
  </conditionalFormatting>
  <conditionalFormatting sqref="W12:Y12">
    <cfRule type="expression" dxfId="5" priority="6">
      <formula>$AD$11=1</formula>
    </cfRule>
  </conditionalFormatting>
  <conditionalFormatting sqref="W14:Y14">
    <cfRule type="expression" dxfId="4" priority="5">
      <formula>$AD$13=1</formula>
    </cfRule>
  </conditionalFormatting>
  <conditionalFormatting sqref="W16:Y16">
    <cfRule type="expression" dxfId="3" priority="4">
      <formula>$AD$15=1</formula>
    </cfRule>
  </conditionalFormatting>
  <conditionalFormatting sqref="W18:Y18">
    <cfRule type="expression" dxfId="2" priority="3">
      <formula>$AD$17=1</formula>
    </cfRule>
  </conditionalFormatting>
  <conditionalFormatting sqref="W20:Y20">
    <cfRule type="expression" dxfId="1" priority="2">
      <formula>$AD$19=1</formula>
    </cfRule>
  </conditionalFormatting>
  <conditionalFormatting sqref="W22:Y22">
    <cfRule type="expression" dxfId="0" priority="1">
      <formula>$AD$21=1</formula>
    </cfRule>
  </conditionalFormatting>
  <dataValidations count="11">
    <dataValidation type="list" allowBlank="1" showInputMessage="1" showErrorMessage="1" sqref="D7 D15 D19 D13 D21 D9 D11 D17" xr:uid="{00000000-0002-0000-0000-000000000000}">
      <formula1>"V,H"</formula1>
    </dataValidation>
    <dataValidation type="list" allowBlank="1" showInputMessage="1" showErrorMessage="1" sqref="H15:J15 H13:J13 H7:J7 H19:J19 H21:J21 H9:J9 H11:J11 H17:J17" xr:uid="{00000000-0002-0000-0000-000001000000}">
      <formula1>"Attitude ou saut,Grand Jeté en plus,Roulade costale en évolution,Roulade costale en supp.,Accro une main / sur les coudes,Accro sans main"</formula1>
    </dataValidation>
    <dataValidation type="list" allowBlank="1" showInputMessage="1" showErrorMessage="1" sqref="D44 D47 D59 D56 D50 D53" xr:uid="{00000000-0002-0000-0000-000002000000}">
      <formula1>"Enrouler,Intérieur coude,Dos"</formula1>
    </dataValidation>
    <dataValidation type="list" allowBlank="1" showInputMessage="1" showErrorMessage="1" sqref="K44 K47 K59 K56 K50 K53 Z25 Z31 Z28 Z34" xr:uid="{00000000-0002-0000-0000-000003000000}">
      <formula1>"CAT A,CAT B,CAT C,CAT D "</formula1>
    </dataValidation>
    <dataValidation type="list" allowBlank="1" showInputMessage="1" showErrorMessage="1" sqref="J36 J32 J38 J34 J40 Y9 Y11 Y13 Y15 Y17 Y19 Y7 Y21" xr:uid="{00000000-0002-0000-0000-000004000000}">
      <formula1>"GRAND ECART"</formula1>
    </dataValidation>
    <dataValidation type="list" allowBlank="1" showInputMessage="1" showErrorMessage="1" sqref="I32 I38 I34 I36 I40 X7 X9 X11 X13 X15 X17 X19 X21" xr:uid="{00000000-0002-0000-0000-000005000000}">
      <formula1>"TOUR AU SOL"</formula1>
    </dataValidation>
    <dataValidation type="list" allowBlank="1" showInputMessage="1" showErrorMessage="1" sqref="H32 H38 H34 H36 H40 W7 W9 W11 W13 W15 W17 W19 W21" xr:uid="{00000000-0002-0000-0000-000006000000}">
      <formula1>"SOL"</formula1>
    </dataValidation>
    <dataValidation type="list" allowBlank="1" showInputMessage="1" showErrorMessage="1" sqref="G7 G19 G13 G15 G21 G9 G11 G17" xr:uid="{00000000-0002-0000-0000-000007000000}">
      <formula1>"Enverg. Bras,Attitude ou saut,Grand Jeté en plus,Roulade costale en évolution,Roulade costale en supp.,Accro une main / sur les coudes,Accro sans main"</formula1>
    </dataValidation>
    <dataValidation type="list" allowBlank="1" showInputMessage="1" showErrorMessage="1" sqref="E56:J57 E53:J54 E50:J51 E40:F40 E59:J60 E47:J48 E44:J45 E36:F36 E34:F34 E38:F38" xr:uid="{00000000-0002-0000-0000-000008000000}">
      <formula1>$A$7:$A$82</formula1>
    </dataValidation>
    <dataValidation type="list" allowBlank="1" showInputMessage="1" showErrorMessage="1" sqref="D38 D40 D36 D34" xr:uid="{00000000-0002-0000-0000-000009000000}">
      <formula1>$N$14:$N$16</formula1>
    </dataValidation>
    <dataValidation type="list" allowBlank="1" showInputMessage="1" showErrorMessage="1" sqref="G38 G40 G36 G34" xr:uid="{00000000-0002-0000-0000-00000A000000}">
      <formula1>$N$7:$N$10</formula1>
    </dataValidation>
  </dataValidations>
  <printOptions horizontalCentered="1" verticalCentered="1"/>
  <pageMargins left="3.937007874015748E-2" right="3.937007874015748E-2" top="0.15748031496062992" bottom="0.15748031496062992" header="0" footer="0"/>
  <pageSetup paperSize="9" scale="21" fitToHeight="0" orientation="landscape" horizontalDpi="360" verticalDpi="360" r:id="rId1"/>
  <headerFoot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B000000}">
          <x14:formula1>
            <xm:f>'BASE DONNEES ROULERS'!$N$14:$N$16</xm:f>
          </x14:formula1>
          <xm:sqref>D32</xm:sqref>
        </x14:dataValidation>
        <x14:dataValidation type="list" allowBlank="1" showInputMessage="1" showErrorMessage="1" xr:uid="{00000000-0002-0000-0000-00000C000000}">
          <x14:formula1>
            <xm:f>'BASE DONNEES ROULERS'!$N$7:$N$10</xm:f>
          </x14:formula1>
          <xm:sqref>V7 V9 V11 V13 V15 V17 V19 V21 G32</xm:sqref>
        </x14:dataValidation>
        <x14:dataValidation type="list" allowBlank="1" showInputMessage="1" showErrorMessage="1" xr:uid="{00000000-0002-0000-0000-00000D000000}">
          <x14:formula1>
            <xm:f>'BASE DONNEES LANCERS'!$A$6:$A$49</xm:f>
          </x14:formula1>
          <xm:sqref>F7 F15 F19 F13 F21 F17 F11 F9</xm:sqref>
        </x14:dataValidation>
        <x14:dataValidation type="list" allowBlank="1" showInputMessage="1" showErrorMessage="1" xr:uid="{00000000-0002-0000-0000-00000E000000}">
          <x14:formula1>
            <xm:f>'BASE DONNEES LANCERS'!$M$6:$M$9</xm:f>
          </x14:formula1>
          <xm:sqref>K7 K19 K13 K15 K21 K9 K11 K17</xm:sqref>
        </x14:dataValidation>
        <x14:dataValidation type="list" allowBlank="1" showInputMessage="1" showErrorMessage="1" xr:uid="{00000000-0002-0000-0000-00000F000000}">
          <x14:formula1>
            <xm:f>'BASE DONNEES LANCERS'!$M$12:$M$21</xm:f>
          </x14:formula1>
          <xm:sqref>E7 E19 E13 E15 E21 E9 E11 E17</xm:sqref>
        </x14:dataValidation>
        <x14:dataValidation type="list" allowBlank="1" showInputMessage="1" showErrorMessage="1" xr:uid="{00000000-0002-0000-0000-000011000000}">
          <x14:formula1>
            <xm:f>'BASE DONNEES ROULERS'!$A$7:$A$90</xm:f>
          </x14:formula1>
          <xm:sqref>E32:F32</xm:sqref>
        </x14:dataValidation>
        <x14:dataValidation type="list" allowBlank="1" showInputMessage="1" showErrorMessage="1" xr:uid="{00000000-0002-0000-0000-000012000000}">
          <x14:formula1>
            <xm:f>'BASE DONNEES ROULERS'!$A$6:$A$90</xm:f>
          </x14:formula1>
          <xm:sqref>T7:U7 T9:U9 T11:U11 T13:U13 T15:U15 T17:U17 T19:U19 T21:U21 T25:Y26 T28:Y29 T31:Y32 T34:Y35</xm:sqref>
        </x14:dataValidation>
        <x14:dataValidation type="list" allowBlank="1" showInputMessage="1" showErrorMessage="1" xr:uid="{00000000-0002-0000-0000-000013000000}">
          <x14:formula1>
            <xm:f>'BASE DONNEES ROULERS'!$N$14:$N$17</xm:f>
          </x14:formula1>
          <xm:sqref>S7 S9 S11 S13 S15 S17 S19 S21 S25:S26 S28:S29 S31:S32 S34:S35</xm:sqref>
        </x14:dataValidation>
        <x14:dataValidation type="list" allowBlank="1" showInputMessage="1" showErrorMessage="1" xr:uid="{00000000-0002-0000-0000-000010000000}">
          <x14:formula1>
            <xm:f>Catégories!$B$4:$B$11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showGridLines="0" workbookViewId="0">
      <selection activeCell="E16" sqref="E16"/>
    </sheetView>
  </sheetViews>
  <sheetFormatPr baseColWidth="10" defaultColWidth="16.33203125" defaultRowHeight="19.95" customHeight="1"/>
  <cols>
    <col min="1" max="1" width="28.44140625" style="7" customWidth="1"/>
    <col min="2" max="11" width="8.6640625" style="7" customWidth="1"/>
    <col min="12" max="12" width="7.33203125" style="7" customWidth="1"/>
    <col min="13" max="13" width="46.6640625" style="7" customWidth="1"/>
    <col min="14" max="14" width="18" style="7" customWidth="1"/>
    <col min="15" max="15" width="16.33203125" style="7" customWidth="1"/>
    <col min="16" max="16384" width="16.33203125" style="7"/>
  </cols>
  <sheetData>
    <row r="1" spans="1:14" ht="19.95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</row>
    <row r="2" spans="1:14" ht="19.95" customHeight="1">
      <c r="A2" s="10" t="s">
        <v>0</v>
      </c>
      <c r="B2" s="11" t="str">
        <f>'FAP DUO'!J2</f>
        <v/>
      </c>
      <c r="C2" s="12" t="s">
        <v>43</v>
      </c>
      <c r="D2" s="3"/>
      <c r="E2" s="324" t="s">
        <v>198</v>
      </c>
      <c r="F2" s="324"/>
      <c r="G2" s="324"/>
      <c r="H2" s="40" t="str">
        <f>IF(B2="","",VLOOKUP(B2,Catégories!C3:D11,2,FALSE))</f>
        <v/>
      </c>
      <c r="I2" s="3"/>
      <c r="J2" s="3"/>
      <c r="K2" s="3"/>
      <c r="L2" s="3"/>
      <c r="M2" s="3"/>
      <c r="N2" s="2"/>
    </row>
    <row r="3" spans="1:14" ht="19.9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3"/>
      <c r="M3" s="3"/>
      <c r="N3" s="2"/>
    </row>
    <row r="4" spans="1:14" ht="20.85" customHeight="1">
      <c r="A4" s="330" t="s">
        <v>1</v>
      </c>
      <c r="B4" s="330"/>
      <c r="C4" s="330"/>
      <c r="D4" s="330"/>
      <c r="E4" s="330"/>
      <c r="F4" s="330"/>
      <c r="G4" s="330"/>
      <c r="H4" s="330"/>
      <c r="I4" s="330"/>
      <c r="J4" s="330"/>
      <c r="K4" s="331"/>
      <c r="L4" s="15"/>
      <c r="M4" s="328"/>
      <c r="N4" s="329"/>
    </row>
    <row r="5" spans="1:14" ht="20.85" customHeight="1">
      <c r="A5" s="155" t="s">
        <v>44</v>
      </c>
      <c r="B5" s="155" t="s">
        <v>45</v>
      </c>
      <c r="C5" s="16">
        <v>1</v>
      </c>
      <c r="D5" s="16">
        <v>2</v>
      </c>
      <c r="E5" s="16">
        <v>3</v>
      </c>
      <c r="F5" s="16" t="s">
        <v>204</v>
      </c>
      <c r="G5" s="16">
        <v>4</v>
      </c>
      <c r="H5" s="16" t="s">
        <v>195</v>
      </c>
      <c r="I5" s="16">
        <v>5</v>
      </c>
      <c r="J5" s="16" t="s">
        <v>196</v>
      </c>
      <c r="K5" s="16">
        <v>6</v>
      </c>
      <c r="L5" s="17"/>
      <c r="M5" s="332" t="s">
        <v>46</v>
      </c>
      <c r="N5" s="333"/>
    </row>
    <row r="6" spans="1:14" ht="20.85" customHeight="1">
      <c r="A6" s="4" t="s">
        <v>47</v>
      </c>
      <c r="B6" s="18">
        <v>9</v>
      </c>
      <c r="C6" s="18">
        <v>8</v>
      </c>
      <c r="D6" s="4" t="s">
        <v>48</v>
      </c>
      <c r="E6" s="4" t="s">
        <v>48</v>
      </c>
      <c r="F6" s="4" t="s">
        <v>48</v>
      </c>
      <c r="G6" s="4" t="s">
        <v>48</v>
      </c>
      <c r="H6" s="4" t="s">
        <v>48</v>
      </c>
      <c r="I6" s="4" t="s">
        <v>48</v>
      </c>
      <c r="J6" s="4" t="s">
        <v>48</v>
      </c>
      <c r="K6" s="4" t="s">
        <v>48</v>
      </c>
      <c r="L6" s="17"/>
      <c r="M6" s="4" t="s">
        <v>49</v>
      </c>
      <c r="N6" s="18">
        <v>1</v>
      </c>
    </row>
    <row r="7" spans="1:14" ht="20.7" customHeight="1">
      <c r="A7" s="4" t="s">
        <v>50</v>
      </c>
      <c r="B7" s="18">
        <v>8</v>
      </c>
      <c r="C7" s="18">
        <v>7</v>
      </c>
      <c r="D7" s="18">
        <v>5</v>
      </c>
      <c r="E7" s="4" t="s">
        <v>48</v>
      </c>
      <c r="F7" s="4" t="s">
        <v>48</v>
      </c>
      <c r="G7" s="4" t="s">
        <v>48</v>
      </c>
      <c r="H7" s="4" t="s">
        <v>48</v>
      </c>
      <c r="I7" s="4" t="s">
        <v>48</v>
      </c>
      <c r="J7" s="4" t="s">
        <v>48</v>
      </c>
      <c r="K7" s="4" t="s">
        <v>48</v>
      </c>
      <c r="L7" s="17"/>
      <c r="M7" s="4" t="s">
        <v>51</v>
      </c>
      <c r="N7" s="18">
        <v>2</v>
      </c>
    </row>
    <row r="8" spans="1:14" ht="20.7" customHeight="1">
      <c r="A8" s="4" t="s">
        <v>52</v>
      </c>
      <c r="B8" s="18">
        <v>9</v>
      </c>
      <c r="C8" s="18">
        <v>8</v>
      </c>
      <c r="D8" s="18">
        <v>6</v>
      </c>
      <c r="E8" s="4" t="s">
        <v>48</v>
      </c>
      <c r="F8" s="4" t="s">
        <v>48</v>
      </c>
      <c r="G8" s="4" t="s">
        <v>48</v>
      </c>
      <c r="H8" s="4" t="s">
        <v>48</v>
      </c>
      <c r="I8" s="4" t="s">
        <v>48</v>
      </c>
      <c r="J8" s="4" t="s">
        <v>48</v>
      </c>
      <c r="K8" s="4" t="s">
        <v>48</v>
      </c>
      <c r="L8" s="17"/>
      <c r="M8" s="4" t="s">
        <v>53</v>
      </c>
      <c r="N8" s="18">
        <v>3</v>
      </c>
    </row>
    <row r="9" spans="1:14" ht="20.7" customHeight="1">
      <c r="A9" s="4" t="s">
        <v>54</v>
      </c>
      <c r="B9" s="18">
        <v>8</v>
      </c>
      <c r="C9" s="18">
        <v>7</v>
      </c>
      <c r="D9" s="4" t="s">
        <v>48</v>
      </c>
      <c r="E9" s="4" t="s">
        <v>48</v>
      </c>
      <c r="F9" s="4" t="s">
        <v>48</v>
      </c>
      <c r="G9" s="4" t="s">
        <v>48</v>
      </c>
      <c r="H9" s="4" t="s">
        <v>48</v>
      </c>
      <c r="I9" s="4" t="s">
        <v>48</v>
      </c>
      <c r="J9" s="4" t="s">
        <v>48</v>
      </c>
      <c r="K9" s="4" t="s">
        <v>48</v>
      </c>
      <c r="L9" s="17"/>
      <c r="M9" s="4" t="s">
        <v>55</v>
      </c>
      <c r="N9" s="18">
        <v>4</v>
      </c>
    </row>
    <row r="10" spans="1:14" ht="20.7" customHeight="1">
      <c r="A10" s="4" t="s">
        <v>56</v>
      </c>
      <c r="B10" s="18">
        <v>7</v>
      </c>
      <c r="C10" s="18">
        <v>5</v>
      </c>
      <c r="D10" s="4" t="s">
        <v>48</v>
      </c>
      <c r="E10" s="4" t="s">
        <v>48</v>
      </c>
      <c r="F10" s="4" t="s">
        <v>48</v>
      </c>
      <c r="G10" s="4" t="s">
        <v>48</v>
      </c>
      <c r="H10" s="4" t="s">
        <v>48</v>
      </c>
      <c r="I10" s="4" t="s">
        <v>48</v>
      </c>
      <c r="J10" s="4" t="s">
        <v>48</v>
      </c>
      <c r="K10" s="4" t="s">
        <v>48</v>
      </c>
      <c r="L10" s="15"/>
      <c r="M10" s="19"/>
      <c r="N10" s="20"/>
    </row>
    <row r="11" spans="1:14" ht="20.7" customHeight="1">
      <c r="A11" s="4" t="s">
        <v>57</v>
      </c>
      <c r="B11" s="18">
        <v>7</v>
      </c>
      <c r="C11" s="18">
        <v>5</v>
      </c>
      <c r="D11" s="4" t="s">
        <v>48</v>
      </c>
      <c r="E11" s="4" t="s">
        <v>48</v>
      </c>
      <c r="F11" s="4" t="s">
        <v>48</v>
      </c>
      <c r="G11" s="4" t="s">
        <v>48</v>
      </c>
      <c r="H11" s="4" t="s">
        <v>48</v>
      </c>
      <c r="I11" s="4" t="s">
        <v>48</v>
      </c>
      <c r="J11" s="4" t="s">
        <v>48</v>
      </c>
      <c r="K11" s="4" t="s">
        <v>48</v>
      </c>
      <c r="L11" s="17"/>
      <c r="M11" s="327" t="s">
        <v>58</v>
      </c>
      <c r="N11" s="326"/>
    </row>
    <row r="12" spans="1:14" ht="20.7" customHeight="1">
      <c r="A12" s="4" t="s">
        <v>59</v>
      </c>
      <c r="B12" s="18">
        <v>6</v>
      </c>
      <c r="C12" s="18">
        <v>4</v>
      </c>
      <c r="D12" s="4" t="s">
        <v>48</v>
      </c>
      <c r="E12" s="4" t="s">
        <v>48</v>
      </c>
      <c r="F12" s="4" t="s">
        <v>48</v>
      </c>
      <c r="G12" s="4" t="s">
        <v>48</v>
      </c>
      <c r="H12" s="4" t="s">
        <v>48</v>
      </c>
      <c r="I12" s="4" t="s">
        <v>48</v>
      </c>
      <c r="J12" s="4" t="s">
        <v>48</v>
      </c>
      <c r="K12" s="4" t="s">
        <v>48</v>
      </c>
      <c r="L12" s="17"/>
      <c r="M12" s="39" t="s">
        <v>60</v>
      </c>
      <c r="N12" s="22">
        <v>1</v>
      </c>
    </row>
    <row r="13" spans="1:14" ht="20.7" customHeight="1">
      <c r="A13" s="4" t="s">
        <v>61</v>
      </c>
      <c r="B13" s="18">
        <v>5</v>
      </c>
      <c r="C13" s="18">
        <v>4</v>
      </c>
      <c r="D13" s="4" t="s">
        <v>48</v>
      </c>
      <c r="E13" s="4" t="s">
        <v>48</v>
      </c>
      <c r="F13" s="4" t="s">
        <v>48</v>
      </c>
      <c r="G13" s="4" t="s">
        <v>48</v>
      </c>
      <c r="H13" s="4" t="s">
        <v>48</v>
      </c>
      <c r="I13" s="4" t="s">
        <v>48</v>
      </c>
      <c r="J13" s="4" t="s">
        <v>48</v>
      </c>
      <c r="K13" s="4" t="s">
        <v>48</v>
      </c>
      <c r="L13" s="17"/>
      <c r="M13" s="39" t="s">
        <v>206</v>
      </c>
      <c r="N13" s="22">
        <v>1</v>
      </c>
    </row>
    <row r="14" spans="1:14" ht="20.7" customHeight="1">
      <c r="A14" s="4" t="s">
        <v>62</v>
      </c>
      <c r="B14" s="18">
        <v>8</v>
      </c>
      <c r="C14" s="4" t="s">
        <v>48</v>
      </c>
      <c r="D14" s="4" t="s">
        <v>48</v>
      </c>
      <c r="E14" s="4" t="s">
        <v>48</v>
      </c>
      <c r="F14" s="4" t="s">
        <v>48</v>
      </c>
      <c r="G14" s="4" t="s">
        <v>48</v>
      </c>
      <c r="H14" s="4" t="s">
        <v>48</v>
      </c>
      <c r="I14" s="4" t="s">
        <v>48</v>
      </c>
      <c r="J14" s="4" t="s">
        <v>48</v>
      </c>
      <c r="K14" s="4" t="s">
        <v>48</v>
      </c>
      <c r="L14" s="17"/>
      <c r="M14" s="21" t="s">
        <v>64</v>
      </c>
      <c r="N14" s="22">
        <v>2</v>
      </c>
    </row>
    <row r="15" spans="1:14" ht="20.7" customHeight="1">
      <c r="A15" s="4" t="s">
        <v>63</v>
      </c>
      <c r="B15" s="4" t="s">
        <v>48</v>
      </c>
      <c r="C15" s="4" t="s">
        <v>48</v>
      </c>
      <c r="D15" s="4" t="s">
        <v>48</v>
      </c>
      <c r="E15" s="4" t="s">
        <v>48</v>
      </c>
      <c r="F15" s="4" t="s">
        <v>48</v>
      </c>
      <c r="G15" s="18" t="s">
        <v>48</v>
      </c>
      <c r="H15" s="18">
        <v>9</v>
      </c>
      <c r="I15" s="18">
        <v>8</v>
      </c>
      <c r="J15" s="18">
        <v>8</v>
      </c>
      <c r="K15" s="18">
        <v>7</v>
      </c>
      <c r="L15" s="23"/>
      <c r="M15" s="21" t="s">
        <v>66</v>
      </c>
      <c r="N15" s="22">
        <v>2</v>
      </c>
    </row>
    <row r="16" spans="1:14" ht="20.7" customHeight="1">
      <c r="A16" s="4" t="s">
        <v>65</v>
      </c>
      <c r="B16" s="4" t="s">
        <v>48</v>
      </c>
      <c r="C16" s="4" t="s">
        <v>48</v>
      </c>
      <c r="D16" s="4" t="s">
        <v>48</v>
      </c>
      <c r="E16" s="18">
        <v>8</v>
      </c>
      <c r="F16" s="18">
        <v>8</v>
      </c>
      <c r="G16" s="18">
        <v>7</v>
      </c>
      <c r="H16" s="18">
        <v>7</v>
      </c>
      <c r="I16" s="18">
        <v>5</v>
      </c>
      <c r="J16" s="18">
        <v>5</v>
      </c>
      <c r="K16" s="18">
        <v>4</v>
      </c>
      <c r="L16" s="23"/>
      <c r="M16" s="21" t="s">
        <v>68</v>
      </c>
      <c r="N16" s="22">
        <v>3</v>
      </c>
    </row>
    <row r="17" spans="1:14" ht="20.7" customHeight="1">
      <c r="A17" s="4" t="s">
        <v>67</v>
      </c>
      <c r="B17" s="4" t="s">
        <v>48</v>
      </c>
      <c r="C17" s="4" t="s">
        <v>48</v>
      </c>
      <c r="D17" s="18">
        <v>9</v>
      </c>
      <c r="E17" s="18">
        <v>8</v>
      </c>
      <c r="F17" s="18">
        <v>8</v>
      </c>
      <c r="G17" s="18">
        <v>7</v>
      </c>
      <c r="H17" s="18">
        <v>7</v>
      </c>
      <c r="I17" s="4" t="s">
        <v>48</v>
      </c>
      <c r="J17" s="4" t="s">
        <v>48</v>
      </c>
      <c r="K17" s="4" t="s">
        <v>48</v>
      </c>
      <c r="L17" s="17"/>
      <c r="M17" s="21" t="s">
        <v>70</v>
      </c>
      <c r="N17" s="22">
        <v>3</v>
      </c>
    </row>
    <row r="18" spans="1:14" ht="20.7" customHeight="1">
      <c r="A18" s="4" t="s">
        <v>69</v>
      </c>
      <c r="B18" s="4" t="s">
        <v>48</v>
      </c>
      <c r="C18" s="4" t="s">
        <v>48</v>
      </c>
      <c r="D18" s="18">
        <v>9</v>
      </c>
      <c r="E18" s="18">
        <v>8</v>
      </c>
      <c r="F18" s="18">
        <v>8</v>
      </c>
      <c r="G18" s="18">
        <v>7</v>
      </c>
      <c r="H18" s="18">
        <v>7</v>
      </c>
      <c r="I18" s="4" t="s">
        <v>48</v>
      </c>
      <c r="J18" s="4" t="s">
        <v>48</v>
      </c>
      <c r="K18" s="4" t="s">
        <v>48</v>
      </c>
      <c r="L18" s="17"/>
      <c r="M18" s="4" t="s">
        <v>72</v>
      </c>
      <c r="N18" s="22">
        <v>3</v>
      </c>
    </row>
    <row r="19" spans="1:14" ht="20.7" customHeight="1">
      <c r="A19" s="4" t="s">
        <v>71</v>
      </c>
      <c r="B19" s="4" t="s">
        <v>48</v>
      </c>
      <c r="C19" s="4" t="s">
        <v>48</v>
      </c>
      <c r="D19" s="18">
        <v>8</v>
      </c>
      <c r="E19" s="18">
        <v>7</v>
      </c>
      <c r="F19" s="18">
        <v>7</v>
      </c>
      <c r="G19" s="18">
        <v>5</v>
      </c>
      <c r="H19" s="18">
        <v>5</v>
      </c>
      <c r="I19" s="4" t="s">
        <v>48</v>
      </c>
      <c r="J19" s="4" t="s">
        <v>48</v>
      </c>
      <c r="K19" s="4" t="s">
        <v>48</v>
      </c>
      <c r="L19" s="17"/>
      <c r="M19" s="39" t="s">
        <v>193</v>
      </c>
      <c r="N19" s="22">
        <v>2</v>
      </c>
    </row>
    <row r="20" spans="1:14" ht="20.7" customHeight="1">
      <c r="A20" s="4" t="s">
        <v>73</v>
      </c>
      <c r="B20" s="4" t="s">
        <v>48</v>
      </c>
      <c r="C20" s="4" t="s">
        <v>48</v>
      </c>
      <c r="D20" s="18">
        <v>8</v>
      </c>
      <c r="E20" s="18">
        <v>7</v>
      </c>
      <c r="F20" s="18">
        <v>7</v>
      </c>
      <c r="G20" s="18">
        <v>5</v>
      </c>
      <c r="H20" s="18">
        <v>5</v>
      </c>
      <c r="I20" s="4" t="s">
        <v>48</v>
      </c>
      <c r="J20" s="4" t="s">
        <v>48</v>
      </c>
      <c r="K20" s="4" t="s">
        <v>48</v>
      </c>
      <c r="L20" s="17"/>
      <c r="M20" s="39" t="s">
        <v>194</v>
      </c>
      <c r="N20" s="22">
        <v>3</v>
      </c>
    </row>
    <row r="21" spans="1:14" ht="20.7" customHeight="1">
      <c r="A21" s="4" t="s">
        <v>74</v>
      </c>
      <c r="B21" s="18">
        <v>9</v>
      </c>
      <c r="C21" s="18">
        <v>8</v>
      </c>
      <c r="D21" s="4" t="s">
        <v>48</v>
      </c>
      <c r="E21" s="4" t="s">
        <v>48</v>
      </c>
      <c r="F21" s="4" t="s">
        <v>48</v>
      </c>
      <c r="G21" s="4" t="s">
        <v>48</v>
      </c>
      <c r="H21" s="4" t="s">
        <v>48</v>
      </c>
      <c r="I21" s="4" t="s">
        <v>48</v>
      </c>
      <c r="J21" s="4" t="s">
        <v>48</v>
      </c>
      <c r="K21" s="4" t="s">
        <v>48</v>
      </c>
      <c r="L21" s="17"/>
      <c r="M21" s="4" t="s">
        <v>78</v>
      </c>
      <c r="N21" s="21" t="s">
        <v>79</v>
      </c>
    </row>
    <row r="22" spans="1:14" ht="20.7" customHeight="1">
      <c r="A22" s="4" t="s">
        <v>75</v>
      </c>
      <c r="B22" s="4" t="s">
        <v>48</v>
      </c>
      <c r="C22" s="4" t="s">
        <v>48</v>
      </c>
      <c r="D22" s="4" t="s">
        <v>48</v>
      </c>
      <c r="E22" s="4" t="s">
        <v>48</v>
      </c>
      <c r="F22" s="4" t="s">
        <v>48</v>
      </c>
      <c r="G22" s="18">
        <v>9</v>
      </c>
      <c r="H22" s="18">
        <v>9</v>
      </c>
      <c r="I22" s="18">
        <v>8</v>
      </c>
      <c r="J22" s="18">
        <v>8</v>
      </c>
      <c r="K22" s="22">
        <v>7</v>
      </c>
      <c r="L22" s="17"/>
      <c r="M22" s="25"/>
      <c r="N22" s="26"/>
    </row>
    <row r="23" spans="1:14" ht="20.7" customHeight="1">
      <c r="A23" s="4" t="s">
        <v>76</v>
      </c>
      <c r="B23" s="4" t="s">
        <v>48</v>
      </c>
      <c r="C23" s="4" t="s">
        <v>48</v>
      </c>
      <c r="D23" s="4" t="s">
        <v>48</v>
      </c>
      <c r="E23" s="18">
        <v>9</v>
      </c>
      <c r="F23" s="18">
        <v>9</v>
      </c>
      <c r="G23" s="18">
        <v>8</v>
      </c>
      <c r="H23" s="18">
        <v>8</v>
      </c>
      <c r="I23" s="18">
        <v>7</v>
      </c>
      <c r="J23" s="18">
        <v>7</v>
      </c>
      <c r="K23" s="22">
        <v>6</v>
      </c>
      <c r="L23" s="17"/>
      <c r="M23" s="325" t="s">
        <v>83</v>
      </c>
      <c r="N23" s="326"/>
    </row>
    <row r="24" spans="1:14" ht="20.7" customHeight="1">
      <c r="A24" s="4" t="s">
        <v>77</v>
      </c>
      <c r="B24" s="4" t="s">
        <v>48</v>
      </c>
      <c r="C24" s="4" t="s">
        <v>48</v>
      </c>
      <c r="D24" s="18">
        <v>9</v>
      </c>
      <c r="E24" s="18">
        <v>8</v>
      </c>
      <c r="F24" s="18">
        <v>8</v>
      </c>
      <c r="G24" s="18">
        <v>7</v>
      </c>
      <c r="H24" s="18">
        <v>7</v>
      </c>
      <c r="I24" s="4" t="s">
        <v>48</v>
      </c>
      <c r="J24" s="4" t="s">
        <v>48</v>
      </c>
      <c r="K24" s="4" t="s">
        <v>48</v>
      </c>
      <c r="L24" s="17"/>
      <c r="M24" s="21" t="s">
        <v>85</v>
      </c>
      <c r="N24" s="22">
        <v>0</v>
      </c>
    </row>
    <row r="25" spans="1:14" ht="20.7" customHeight="1">
      <c r="A25" s="4" t="s">
        <v>80</v>
      </c>
      <c r="B25" s="4" t="s">
        <v>48</v>
      </c>
      <c r="C25" s="4" t="s">
        <v>48</v>
      </c>
      <c r="D25" s="18">
        <v>9</v>
      </c>
      <c r="E25" s="18">
        <v>8</v>
      </c>
      <c r="F25" s="18">
        <v>8</v>
      </c>
      <c r="G25" s="18">
        <v>7</v>
      </c>
      <c r="H25" s="18">
        <v>7</v>
      </c>
      <c r="I25" s="4" t="s">
        <v>48</v>
      </c>
      <c r="J25" s="4" t="s">
        <v>48</v>
      </c>
      <c r="K25" s="4" t="s">
        <v>48</v>
      </c>
      <c r="L25" s="15"/>
      <c r="M25" s="4" t="s">
        <v>87</v>
      </c>
      <c r="N25" s="22">
        <v>1</v>
      </c>
    </row>
    <row r="26" spans="1:14" ht="20.7" customHeight="1">
      <c r="A26" s="4" t="s">
        <v>81</v>
      </c>
      <c r="B26" s="4" t="s">
        <v>48</v>
      </c>
      <c r="C26" s="18">
        <v>9</v>
      </c>
      <c r="D26" s="18">
        <v>8</v>
      </c>
      <c r="E26" s="18">
        <v>7</v>
      </c>
      <c r="F26" s="18">
        <v>7</v>
      </c>
      <c r="G26" s="4" t="s">
        <v>48</v>
      </c>
      <c r="H26" s="4" t="s">
        <v>48</v>
      </c>
      <c r="I26" s="4" t="s">
        <v>48</v>
      </c>
      <c r="J26" s="4" t="s">
        <v>48</v>
      </c>
      <c r="K26" s="4" t="s">
        <v>48</v>
      </c>
      <c r="L26" s="15"/>
      <c r="M26" s="21" t="s">
        <v>89</v>
      </c>
      <c r="N26" s="22">
        <v>1</v>
      </c>
    </row>
    <row r="27" spans="1:14" ht="20.7" customHeight="1">
      <c r="A27" s="4" t="s">
        <v>82</v>
      </c>
      <c r="B27" s="18">
        <v>9</v>
      </c>
      <c r="C27" s="18">
        <v>8</v>
      </c>
      <c r="D27" s="18">
        <v>7</v>
      </c>
      <c r="E27" s="4" t="s">
        <v>48</v>
      </c>
      <c r="F27" s="4" t="s">
        <v>48</v>
      </c>
      <c r="G27" s="4" t="s">
        <v>48</v>
      </c>
      <c r="H27" s="4" t="s">
        <v>48</v>
      </c>
      <c r="I27" s="4" t="s">
        <v>48</v>
      </c>
      <c r="J27" s="4" t="s">
        <v>48</v>
      </c>
      <c r="K27" s="4" t="s">
        <v>48</v>
      </c>
      <c r="L27" s="17"/>
      <c r="M27" s="21" t="s">
        <v>91</v>
      </c>
      <c r="N27" s="22">
        <v>1</v>
      </c>
    </row>
    <row r="28" spans="1:14" ht="20.7" customHeight="1">
      <c r="A28" s="4" t="s">
        <v>84</v>
      </c>
      <c r="B28" s="4" t="s">
        <v>48</v>
      </c>
      <c r="C28" s="4" t="s">
        <v>48</v>
      </c>
      <c r="D28" s="4" t="s">
        <v>48</v>
      </c>
      <c r="E28" s="4" t="s">
        <v>48</v>
      </c>
      <c r="F28" s="4" t="s">
        <v>48</v>
      </c>
      <c r="G28" s="4" t="s">
        <v>48</v>
      </c>
      <c r="H28" s="18">
        <v>10</v>
      </c>
      <c r="I28" s="18">
        <v>9</v>
      </c>
      <c r="J28" s="18">
        <v>9</v>
      </c>
      <c r="K28" s="22">
        <v>8</v>
      </c>
      <c r="L28" s="17"/>
      <c r="M28" s="4" t="s">
        <v>93</v>
      </c>
      <c r="N28" s="22">
        <v>1</v>
      </c>
    </row>
    <row r="29" spans="1:14" ht="20.7" customHeight="1">
      <c r="A29" s="4" t="s">
        <v>86</v>
      </c>
      <c r="B29" s="4" t="s">
        <v>48</v>
      </c>
      <c r="C29" s="4" t="s">
        <v>48</v>
      </c>
      <c r="D29" s="4" t="s">
        <v>48</v>
      </c>
      <c r="E29" s="4" t="s">
        <v>48</v>
      </c>
      <c r="F29" s="18">
        <v>9</v>
      </c>
      <c r="G29" s="18">
        <v>8</v>
      </c>
      <c r="H29" s="18">
        <v>8</v>
      </c>
      <c r="I29" s="18">
        <v>7</v>
      </c>
      <c r="J29" s="18">
        <v>7</v>
      </c>
      <c r="K29" s="18">
        <v>6</v>
      </c>
      <c r="L29" s="23"/>
      <c r="M29" s="4" t="s">
        <v>95</v>
      </c>
      <c r="N29" s="22">
        <v>1</v>
      </c>
    </row>
    <row r="30" spans="1:14" ht="20.7" customHeight="1">
      <c r="A30" s="4" t="s">
        <v>88</v>
      </c>
      <c r="B30" s="4" t="s">
        <v>48</v>
      </c>
      <c r="C30" s="4" t="s">
        <v>48</v>
      </c>
      <c r="D30" s="18">
        <v>8</v>
      </c>
      <c r="E30" s="18">
        <v>7</v>
      </c>
      <c r="F30" s="18">
        <v>7</v>
      </c>
      <c r="G30" s="18">
        <v>6</v>
      </c>
      <c r="H30" s="18">
        <v>6</v>
      </c>
      <c r="I30" s="18">
        <v>5</v>
      </c>
      <c r="J30" s="18">
        <v>5</v>
      </c>
      <c r="K30" s="18">
        <v>4</v>
      </c>
      <c r="L30" s="23"/>
      <c r="M30" s="4" t="s">
        <v>97</v>
      </c>
      <c r="N30" s="18">
        <v>1</v>
      </c>
    </row>
    <row r="31" spans="1:14" ht="20.7" customHeight="1">
      <c r="A31" s="4" t="s">
        <v>90</v>
      </c>
      <c r="B31" s="4" t="s">
        <v>48</v>
      </c>
      <c r="C31" s="18">
        <v>9</v>
      </c>
      <c r="D31" s="18">
        <v>7</v>
      </c>
      <c r="E31" s="18">
        <v>6</v>
      </c>
      <c r="F31" s="18">
        <v>6</v>
      </c>
      <c r="G31" s="4" t="s">
        <v>48</v>
      </c>
      <c r="H31" s="4" t="s">
        <v>48</v>
      </c>
      <c r="I31" s="4" t="s">
        <v>48</v>
      </c>
      <c r="J31" s="4" t="s">
        <v>48</v>
      </c>
      <c r="K31" s="4" t="s">
        <v>48</v>
      </c>
      <c r="L31" s="17"/>
      <c r="M31" s="21" t="s">
        <v>99</v>
      </c>
      <c r="N31" s="22">
        <v>2</v>
      </c>
    </row>
    <row r="32" spans="1:14" ht="20.7" customHeight="1">
      <c r="A32" s="4" t="s">
        <v>92</v>
      </c>
      <c r="B32" s="4" t="s">
        <v>48</v>
      </c>
      <c r="C32" s="4" t="s">
        <v>48</v>
      </c>
      <c r="D32" s="4" t="s">
        <v>48</v>
      </c>
      <c r="E32" s="4" t="s">
        <v>48</v>
      </c>
      <c r="F32" s="4" t="s">
        <v>48</v>
      </c>
      <c r="G32" s="4" t="s">
        <v>48</v>
      </c>
      <c r="H32" s="4" t="s">
        <v>48</v>
      </c>
      <c r="I32" s="4" t="s">
        <v>48</v>
      </c>
      <c r="J32" s="4" t="s">
        <v>48</v>
      </c>
      <c r="K32" s="18">
        <v>10</v>
      </c>
      <c r="L32" s="23"/>
      <c r="M32" s="28"/>
      <c r="N32" s="29"/>
    </row>
    <row r="33" spans="1:14" ht="20.7" customHeight="1">
      <c r="A33" s="4" t="s">
        <v>94</v>
      </c>
      <c r="B33" s="4" t="s">
        <v>48</v>
      </c>
      <c r="C33" s="4" t="s">
        <v>48</v>
      </c>
      <c r="D33" s="4" t="s">
        <v>48</v>
      </c>
      <c r="E33" s="4" t="s">
        <v>48</v>
      </c>
      <c r="F33" s="4" t="s">
        <v>48</v>
      </c>
      <c r="G33" s="4" t="s">
        <v>48</v>
      </c>
      <c r="H33" s="4" t="s">
        <v>48</v>
      </c>
      <c r="I33" s="18" t="s">
        <v>48</v>
      </c>
      <c r="J33" s="18">
        <v>10</v>
      </c>
      <c r="K33" s="18">
        <v>9</v>
      </c>
      <c r="L33" s="23"/>
      <c r="M33" s="30"/>
      <c r="N33" s="31"/>
    </row>
    <row r="34" spans="1:14" ht="20.7" customHeight="1">
      <c r="A34" s="4" t="s">
        <v>96</v>
      </c>
      <c r="B34" s="4" t="s">
        <v>48</v>
      </c>
      <c r="C34" s="4" t="s">
        <v>48</v>
      </c>
      <c r="D34" s="4" t="s">
        <v>48</v>
      </c>
      <c r="E34" s="4" t="s">
        <v>48</v>
      </c>
      <c r="F34" s="4" t="s">
        <v>48</v>
      </c>
      <c r="G34" s="18" t="s">
        <v>48</v>
      </c>
      <c r="H34" s="18">
        <v>10</v>
      </c>
      <c r="I34" s="18">
        <v>9</v>
      </c>
      <c r="J34" s="18">
        <v>9</v>
      </c>
      <c r="K34" s="18">
        <v>8</v>
      </c>
      <c r="L34" s="23"/>
      <c r="M34" s="32"/>
      <c r="N34" s="33"/>
    </row>
    <row r="35" spans="1:14" ht="20.7" customHeight="1">
      <c r="A35" s="4" t="s">
        <v>98</v>
      </c>
      <c r="B35" s="4" t="s">
        <v>48</v>
      </c>
      <c r="C35" s="4" t="s">
        <v>48</v>
      </c>
      <c r="D35" s="4" t="s">
        <v>48</v>
      </c>
      <c r="E35" s="18">
        <v>10</v>
      </c>
      <c r="F35" s="18">
        <v>10</v>
      </c>
      <c r="G35" s="18">
        <v>9</v>
      </c>
      <c r="H35" s="18">
        <v>9</v>
      </c>
      <c r="I35" s="18">
        <v>8</v>
      </c>
      <c r="J35" s="18">
        <v>8</v>
      </c>
      <c r="K35" s="18">
        <v>7</v>
      </c>
      <c r="L35" s="23"/>
      <c r="M35" s="32"/>
      <c r="N35" s="33"/>
    </row>
    <row r="36" spans="1:14" ht="20.7" customHeight="1">
      <c r="A36" s="4" t="s">
        <v>100</v>
      </c>
      <c r="B36" s="4" t="s">
        <v>48</v>
      </c>
      <c r="C36" s="4" t="s">
        <v>48</v>
      </c>
      <c r="D36" s="4" t="s">
        <v>48</v>
      </c>
      <c r="E36" s="18">
        <v>10</v>
      </c>
      <c r="F36" s="18">
        <v>10</v>
      </c>
      <c r="G36" s="18">
        <v>9</v>
      </c>
      <c r="H36" s="18">
        <v>9</v>
      </c>
      <c r="I36" s="18">
        <v>8</v>
      </c>
      <c r="J36" s="18">
        <v>8</v>
      </c>
      <c r="K36" s="18">
        <v>7</v>
      </c>
      <c r="L36" s="27"/>
      <c r="M36" s="32"/>
      <c r="N36" s="33"/>
    </row>
    <row r="37" spans="1:14" ht="20.7" customHeight="1">
      <c r="A37" s="4" t="s">
        <v>101</v>
      </c>
      <c r="B37" s="4" t="s">
        <v>48</v>
      </c>
      <c r="C37" s="4" t="s">
        <v>48</v>
      </c>
      <c r="D37" s="4" t="s">
        <v>48</v>
      </c>
      <c r="E37" s="156" t="s">
        <v>48</v>
      </c>
      <c r="F37" s="156" t="s">
        <v>48</v>
      </c>
      <c r="G37" s="157" t="s">
        <v>48</v>
      </c>
      <c r="H37" s="157">
        <v>10</v>
      </c>
      <c r="I37" s="157">
        <v>9</v>
      </c>
      <c r="J37" s="157">
        <v>9</v>
      </c>
      <c r="K37" s="157">
        <v>8</v>
      </c>
      <c r="L37" s="27"/>
      <c r="M37" s="32"/>
      <c r="N37" s="33"/>
    </row>
    <row r="38" spans="1:14" ht="20.7" customHeight="1">
      <c r="A38" s="4" t="s">
        <v>102</v>
      </c>
      <c r="B38" s="4" t="s">
        <v>48</v>
      </c>
      <c r="C38" s="4" t="s">
        <v>48</v>
      </c>
      <c r="D38" s="4" t="s">
        <v>48</v>
      </c>
      <c r="E38" s="18">
        <v>9</v>
      </c>
      <c r="F38" s="18">
        <v>9</v>
      </c>
      <c r="G38" s="18">
        <v>8</v>
      </c>
      <c r="H38" s="18">
        <v>8</v>
      </c>
      <c r="I38" s="18">
        <v>7</v>
      </c>
      <c r="J38" s="18">
        <v>7</v>
      </c>
      <c r="K38" s="18">
        <v>6</v>
      </c>
      <c r="L38" s="27"/>
      <c r="M38" s="32"/>
      <c r="N38" s="33"/>
    </row>
    <row r="39" spans="1:14" ht="20.7" customHeight="1">
      <c r="A39" s="4" t="s">
        <v>103</v>
      </c>
      <c r="B39" s="4" t="s">
        <v>48</v>
      </c>
      <c r="C39" s="4" t="s">
        <v>48</v>
      </c>
      <c r="D39" s="18">
        <v>10</v>
      </c>
      <c r="E39" s="18">
        <v>9</v>
      </c>
      <c r="F39" s="18">
        <v>9</v>
      </c>
      <c r="G39" s="18">
        <v>8</v>
      </c>
      <c r="H39" s="18">
        <v>8</v>
      </c>
      <c r="I39" s="18">
        <v>7</v>
      </c>
      <c r="J39" s="18">
        <v>7</v>
      </c>
      <c r="K39" s="18">
        <v>6</v>
      </c>
      <c r="L39" s="27"/>
      <c r="M39" s="32"/>
      <c r="N39" s="33"/>
    </row>
    <row r="40" spans="1:14" ht="20.7" customHeight="1">
      <c r="A40" s="4" t="s">
        <v>104</v>
      </c>
      <c r="B40" s="4" t="s">
        <v>48</v>
      </c>
      <c r="C40" s="4" t="s">
        <v>48</v>
      </c>
      <c r="D40" s="18">
        <v>9</v>
      </c>
      <c r="E40" s="18">
        <v>8</v>
      </c>
      <c r="F40" s="18">
        <v>8</v>
      </c>
      <c r="G40" s="18">
        <v>7</v>
      </c>
      <c r="H40" s="18">
        <v>7</v>
      </c>
      <c r="I40" s="18">
        <v>5</v>
      </c>
      <c r="J40" s="18">
        <v>5</v>
      </c>
      <c r="K40" s="18">
        <v>4</v>
      </c>
      <c r="L40" s="27"/>
      <c r="M40" s="32"/>
      <c r="N40" s="33"/>
    </row>
    <row r="41" spans="1:14" ht="20.7" customHeight="1">
      <c r="A41" s="4" t="s">
        <v>105</v>
      </c>
      <c r="B41" s="4" t="s">
        <v>48</v>
      </c>
      <c r="C41" s="4" t="s">
        <v>48</v>
      </c>
      <c r="D41" s="4" t="s">
        <v>48</v>
      </c>
      <c r="E41" s="4" t="s">
        <v>48</v>
      </c>
      <c r="F41" s="4" t="s">
        <v>48</v>
      </c>
      <c r="G41" s="4" t="s">
        <v>48</v>
      </c>
      <c r="H41" s="4" t="s">
        <v>48</v>
      </c>
      <c r="I41" s="4" t="s">
        <v>48</v>
      </c>
      <c r="J41" s="4" t="s">
        <v>48</v>
      </c>
      <c r="K41" s="22">
        <v>10</v>
      </c>
      <c r="L41" s="15"/>
      <c r="M41" s="32"/>
      <c r="N41" s="33"/>
    </row>
    <row r="42" spans="1:14" ht="20.7" customHeight="1">
      <c r="A42" s="4" t="s">
        <v>106</v>
      </c>
      <c r="B42" s="4" t="s">
        <v>48</v>
      </c>
      <c r="C42" s="4" t="s">
        <v>48</v>
      </c>
      <c r="D42" s="4" t="s">
        <v>48</v>
      </c>
      <c r="E42" s="4" t="s">
        <v>48</v>
      </c>
      <c r="F42" s="4" t="s">
        <v>48</v>
      </c>
      <c r="G42" s="4" t="s">
        <v>48</v>
      </c>
      <c r="H42" s="4" t="s">
        <v>48</v>
      </c>
      <c r="I42" s="4" t="s">
        <v>48</v>
      </c>
      <c r="J42" s="4" t="s">
        <v>48</v>
      </c>
      <c r="K42" s="22">
        <v>10</v>
      </c>
      <c r="L42" s="15"/>
      <c r="M42" s="32"/>
      <c r="N42" s="33"/>
    </row>
    <row r="43" spans="1:14" ht="20.7" customHeight="1">
      <c r="A43" s="4" t="s">
        <v>107</v>
      </c>
      <c r="B43" s="4" t="s">
        <v>48</v>
      </c>
      <c r="C43" s="4" t="s">
        <v>48</v>
      </c>
      <c r="D43" s="4" t="s">
        <v>48</v>
      </c>
      <c r="E43" s="4" t="s">
        <v>48</v>
      </c>
      <c r="F43" s="4" t="s">
        <v>48</v>
      </c>
      <c r="G43" s="4" t="s">
        <v>48</v>
      </c>
      <c r="H43" s="4" t="s">
        <v>48</v>
      </c>
      <c r="I43" s="18">
        <v>10</v>
      </c>
      <c r="J43" s="18">
        <v>10</v>
      </c>
      <c r="K43" s="22">
        <v>9</v>
      </c>
      <c r="L43" s="15"/>
      <c r="M43" s="3"/>
      <c r="N43" s="2"/>
    </row>
    <row r="44" spans="1:14" ht="20.7" customHeight="1">
      <c r="A44" s="4" t="s">
        <v>108</v>
      </c>
      <c r="B44" s="4" t="s">
        <v>48</v>
      </c>
      <c r="C44" s="4" t="s">
        <v>48</v>
      </c>
      <c r="D44" s="4" t="s">
        <v>48</v>
      </c>
      <c r="E44" s="4" t="s">
        <v>48</v>
      </c>
      <c r="F44" s="4" t="s">
        <v>48</v>
      </c>
      <c r="G44" s="4" t="s">
        <v>48</v>
      </c>
      <c r="H44" s="18">
        <v>10</v>
      </c>
      <c r="I44" s="18">
        <v>9</v>
      </c>
      <c r="J44" s="18">
        <v>9</v>
      </c>
      <c r="K44" s="22">
        <v>8</v>
      </c>
      <c r="L44" s="15"/>
      <c r="M44" s="3"/>
      <c r="N44" s="2"/>
    </row>
    <row r="45" spans="1:14" ht="20.7" customHeight="1">
      <c r="A45" s="4" t="s">
        <v>109</v>
      </c>
      <c r="B45" s="4" t="s">
        <v>48</v>
      </c>
      <c r="C45" s="4" t="s">
        <v>48</v>
      </c>
      <c r="D45" s="4" t="s">
        <v>48</v>
      </c>
      <c r="E45" s="4" t="s">
        <v>48</v>
      </c>
      <c r="F45" s="4" t="s">
        <v>48</v>
      </c>
      <c r="G45" s="4" t="s">
        <v>48</v>
      </c>
      <c r="H45" s="18">
        <v>10</v>
      </c>
      <c r="I45" s="18">
        <v>9</v>
      </c>
      <c r="J45" s="18">
        <v>9</v>
      </c>
      <c r="K45" s="22">
        <v>8</v>
      </c>
      <c r="L45" s="15"/>
      <c r="M45" s="5"/>
      <c r="N45" s="6"/>
    </row>
    <row r="46" spans="1:14" ht="20.7" customHeight="1">
      <c r="A46" s="4" t="s">
        <v>110</v>
      </c>
      <c r="B46" s="4" t="s">
        <v>48</v>
      </c>
      <c r="C46" s="4" t="s">
        <v>48</v>
      </c>
      <c r="D46" s="4" t="s">
        <v>48</v>
      </c>
      <c r="E46" s="18">
        <v>10</v>
      </c>
      <c r="F46" s="18">
        <v>10</v>
      </c>
      <c r="G46" s="18">
        <v>9</v>
      </c>
      <c r="H46" s="18">
        <v>9</v>
      </c>
      <c r="I46" s="18">
        <v>8</v>
      </c>
      <c r="J46" s="18">
        <v>8</v>
      </c>
      <c r="K46" s="22">
        <v>7</v>
      </c>
      <c r="L46" s="15"/>
    </row>
    <row r="47" spans="1:14" ht="20.7" customHeight="1">
      <c r="A47" s="4" t="s">
        <v>111</v>
      </c>
      <c r="B47" s="4" t="s">
        <v>48</v>
      </c>
      <c r="C47" s="4" t="s">
        <v>48</v>
      </c>
      <c r="D47" s="18">
        <v>10</v>
      </c>
      <c r="E47" s="18">
        <v>9</v>
      </c>
      <c r="F47" s="18">
        <v>9</v>
      </c>
      <c r="G47" s="18">
        <v>8</v>
      </c>
      <c r="H47" s="18">
        <v>8</v>
      </c>
      <c r="I47" s="18">
        <v>7</v>
      </c>
      <c r="J47" s="18">
        <v>7</v>
      </c>
      <c r="K47" s="22">
        <v>6</v>
      </c>
      <c r="L47" s="15"/>
    </row>
    <row r="48" spans="1:14" ht="20.7" customHeight="1">
      <c r="A48" s="4" t="s">
        <v>112</v>
      </c>
      <c r="B48" s="4" t="s">
        <v>48</v>
      </c>
      <c r="C48" s="4" t="s">
        <v>48</v>
      </c>
      <c r="D48" s="18">
        <v>9</v>
      </c>
      <c r="E48" s="18">
        <v>8</v>
      </c>
      <c r="F48" s="18">
        <v>8</v>
      </c>
      <c r="G48" s="18">
        <v>7</v>
      </c>
      <c r="H48" s="18">
        <v>7</v>
      </c>
      <c r="I48" s="18">
        <v>5</v>
      </c>
      <c r="J48" s="18">
        <v>5</v>
      </c>
      <c r="K48" s="22">
        <v>4</v>
      </c>
      <c r="L48" s="15"/>
    </row>
    <row r="49" spans="1:12" ht="20.7" customHeight="1">
      <c r="A49" s="4" t="s">
        <v>113</v>
      </c>
      <c r="B49" s="4" t="s">
        <v>114</v>
      </c>
      <c r="C49" s="4" t="s">
        <v>114</v>
      </c>
      <c r="D49" s="4" t="s">
        <v>114</v>
      </c>
      <c r="E49" s="4" t="s">
        <v>114</v>
      </c>
      <c r="F49" s="4" t="s">
        <v>114</v>
      </c>
      <c r="G49" s="4" t="s">
        <v>114</v>
      </c>
      <c r="H49" s="4" t="s">
        <v>114</v>
      </c>
      <c r="I49" s="4" t="s">
        <v>114</v>
      </c>
      <c r="J49" s="4" t="s">
        <v>114</v>
      </c>
      <c r="K49" s="21" t="s">
        <v>114</v>
      </c>
      <c r="L49" s="34"/>
    </row>
  </sheetData>
  <sheetProtection algorithmName="SHA-512" hashValue="1aA+yXAG6mPiU2LUgmmcXTtilfJwFGVV+/nRhafbHefi0Xopfk2kQd7avH/KRWL6yqy9cUYiJRVRW83w0DrHmw==" saltValue="UUEZ3sFtSUaSh2XFmRZGcQ==" spinCount="100000" sheet="1" objects="1" scenarios="1"/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scale="44"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0"/>
  <sheetViews>
    <sheetView showGridLines="0" topLeftCell="A13" zoomScale="90" workbookViewId="0">
      <selection activeCell="E11" sqref="E11"/>
    </sheetView>
  </sheetViews>
  <sheetFormatPr baseColWidth="10" defaultColWidth="16.33203125" defaultRowHeight="19.95" customHeight="1"/>
  <cols>
    <col min="1" max="1" width="32.33203125" style="7" customWidth="1"/>
    <col min="2" max="12" width="8.6640625" style="7" customWidth="1"/>
    <col min="13" max="13" width="7.33203125" style="7" customWidth="1"/>
    <col min="14" max="14" width="38.33203125" style="7" customWidth="1"/>
    <col min="15" max="15" width="18" style="7" customWidth="1"/>
    <col min="16" max="16" width="16.33203125" style="7" customWidth="1"/>
    <col min="17" max="16384" width="16.33203125" style="7"/>
  </cols>
  <sheetData>
    <row r="1" spans="1:16" ht="14.7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"/>
    </row>
    <row r="2" spans="1:16" ht="19.95" customHeight="1">
      <c r="A2" s="10" t="s">
        <v>0</v>
      </c>
      <c r="B2" s="11" t="str">
        <f>'FAP DUO'!J2</f>
        <v/>
      </c>
      <c r="C2" s="12" t="s">
        <v>43</v>
      </c>
      <c r="D2" s="3"/>
      <c r="E2" s="334" t="s">
        <v>198</v>
      </c>
      <c r="F2" s="334"/>
      <c r="G2" s="334"/>
      <c r="H2" s="54" t="str">
        <f>IF(B2="","",VLOOKUP(B2,Catégories!C3:D11,2,FALSE))</f>
        <v/>
      </c>
      <c r="I2" s="3"/>
      <c r="J2" s="53" t="s">
        <v>209</v>
      </c>
      <c r="K2" s="53">
        <v>12</v>
      </c>
      <c r="L2" s="3"/>
      <c r="M2" s="3"/>
      <c r="N2" s="3"/>
      <c r="O2" s="2"/>
    </row>
    <row r="3" spans="1:16" ht="14.7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3"/>
      <c r="M3" s="3"/>
      <c r="N3" s="3"/>
      <c r="O3" s="2"/>
    </row>
    <row r="4" spans="1:16" ht="20.85" customHeight="1">
      <c r="A4" s="325" t="s">
        <v>22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46"/>
      <c r="M4" s="15"/>
      <c r="N4" s="336"/>
      <c r="O4" s="337"/>
    </row>
    <row r="5" spans="1:16" ht="20.85" customHeight="1">
      <c r="A5" s="155" t="s">
        <v>44</v>
      </c>
      <c r="B5" s="155" t="s">
        <v>45</v>
      </c>
      <c r="C5" s="16">
        <v>1</v>
      </c>
      <c r="D5" s="16">
        <v>2</v>
      </c>
      <c r="E5" s="16">
        <v>3</v>
      </c>
      <c r="F5" s="16" t="s">
        <v>204</v>
      </c>
      <c r="G5" s="16">
        <v>4</v>
      </c>
      <c r="H5" s="16" t="s">
        <v>195</v>
      </c>
      <c r="I5" s="16">
        <v>5</v>
      </c>
      <c r="J5" s="16" t="s">
        <v>196</v>
      </c>
      <c r="K5" s="47">
        <v>6</v>
      </c>
      <c r="L5" s="158" t="s">
        <v>208</v>
      </c>
      <c r="M5" s="48"/>
      <c r="N5" s="327" t="s">
        <v>46</v>
      </c>
      <c r="O5" s="326"/>
    </row>
    <row r="6" spans="1:16" ht="20.85" customHeight="1">
      <c r="A6" s="62" t="s">
        <v>223</v>
      </c>
      <c r="B6" s="62" t="s">
        <v>114</v>
      </c>
      <c r="C6" s="62" t="s">
        <v>114</v>
      </c>
      <c r="D6" s="62" t="s">
        <v>114</v>
      </c>
      <c r="E6" s="62" t="s">
        <v>114</v>
      </c>
      <c r="F6" s="152" t="s">
        <v>114</v>
      </c>
      <c r="G6" s="62" t="s">
        <v>114</v>
      </c>
      <c r="H6" s="152" t="s">
        <v>114</v>
      </c>
      <c r="I6" s="62" t="s">
        <v>114</v>
      </c>
      <c r="J6" s="152" t="s">
        <v>114</v>
      </c>
      <c r="K6" s="62" t="s">
        <v>114</v>
      </c>
      <c r="L6" s="159"/>
      <c r="M6" s="48"/>
      <c r="N6" s="61"/>
      <c r="O6" s="60"/>
    </row>
    <row r="7" spans="1:16" ht="20.85" customHeight="1">
      <c r="A7" s="4" t="s">
        <v>115</v>
      </c>
      <c r="B7" s="4" t="s">
        <v>48</v>
      </c>
      <c r="C7" s="4" t="s">
        <v>48</v>
      </c>
      <c r="D7" s="4" t="s">
        <v>48</v>
      </c>
      <c r="E7" s="4" t="s">
        <v>48</v>
      </c>
      <c r="F7" s="152" t="s">
        <v>48</v>
      </c>
      <c r="G7" s="4" t="s">
        <v>48</v>
      </c>
      <c r="H7" s="152" t="s">
        <v>48</v>
      </c>
      <c r="I7" s="18" t="s">
        <v>48</v>
      </c>
      <c r="J7" s="153">
        <v>10</v>
      </c>
      <c r="K7" s="49">
        <v>9</v>
      </c>
      <c r="L7" s="55"/>
      <c r="M7" s="48"/>
      <c r="N7" s="4" t="s">
        <v>116</v>
      </c>
      <c r="O7" s="18">
        <v>0.5</v>
      </c>
    </row>
    <row r="8" spans="1:16" ht="20.7" customHeight="1">
      <c r="A8" s="4" t="s">
        <v>117</v>
      </c>
      <c r="B8" s="4" t="s">
        <v>48</v>
      </c>
      <c r="C8" s="4" t="s">
        <v>48</v>
      </c>
      <c r="D8" s="4" t="s">
        <v>48</v>
      </c>
      <c r="E8" s="4" t="s">
        <v>48</v>
      </c>
      <c r="F8" s="152" t="s">
        <v>48</v>
      </c>
      <c r="G8" s="18" t="s">
        <v>48</v>
      </c>
      <c r="H8" s="153">
        <v>9</v>
      </c>
      <c r="I8" s="18">
        <v>8</v>
      </c>
      <c r="J8" s="153">
        <v>8</v>
      </c>
      <c r="K8" s="49">
        <v>7</v>
      </c>
      <c r="L8" s="55"/>
      <c r="M8" s="48"/>
      <c r="N8" s="4" t="s">
        <v>118</v>
      </c>
      <c r="O8" s="18">
        <v>1</v>
      </c>
    </row>
    <row r="9" spans="1:16" ht="20.7" customHeight="1">
      <c r="A9" s="4" t="s">
        <v>203</v>
      </c>
      <c r="B9" s="4" t="s">
        <v>48</v>
      </c>
      <c r="C9" s="4" t="s">
        <v>48</v>
      </c>
      <c r="D9" s="4" t="s">
        <v>48</v>
      </c>
      <c r="E9" s="4" t="s">
        <v>48</v>
      </c>
      <c r="F9" s="153">
        <v>10</v>
      </c>
      <c r="G9" s="18" t="s">
        <v>48</v>
      </c>
      <c r="H9" s="153">
        <v>9</v>
      </c>
      <c r="I9" s="18">
        <v>8</v>
      </c>
      <c r="J9" s="153">
        <v>8</v>
      </c>
      <c r="K9" s="49">
        <v>7</v>
      </c>
      <c r="L9" s="55"/>
      <c r="M9" s="48"/>
      <c r="N9" s="4" t="s">
        <v>120</v>
      </c>
      <c r="O9" s="18">
        <v>1.5</v>
      </c>
    </row>
    <row r="10" spans="1:16" ht="20.7" customHeight="1">
      <c r="A10" s="4" t="s">
        <v>119</v>
      </c>
      <c r="B10" s="4" t="s">
        <v>48</v>
      </c>
      <c r="C10" s="4" t="s">
        <v>48</v>
      </c>
      <c r="D10" s="4" t="s">
        <v>48</v>
      </c>
      <c r="E10" s="18">
        <v>8</v>
      </c>
      <c r="F10" s="153">
        <v>8</v>
      </c>
      <c r="G10" s="18">
        <v>7</v>
      </c>
      <c r="H10" s="153">
        <v>7</v>
      </c>
      <c r="I10" s="18">
        <v>6</v>
      </c>
      <c r="J10" s="153">
        <v>6</v>
      </c>
      <c r="K10" s="49">
        <v>5</v>
      </c>
      <c r="L10" s="55"/>
      <c r="M10" s="48"/>
      <c r="N10" s="4" t="s">
        <v>122</v>
      </c>
      <c r="O10" s="18">
        <v>2</v>
      </c>
    </row>
    <row r="11" spans="1:16" ht="20.7" customHeight="1">
      <c r="A11" s="156" t="s">
        <v>247</v>
      </c>
      <c r="B11" s="4" t="s">
        <v>48</v>
      </c>
      <c r="C11" s="4" t="s">
        <v>48</v>
      </c>
      <c r="D11" s="4" t="s">
        <v>48</v>
      </c>
      <c r="E11" s="18">
        <v>8</v>
      </c>
      <c r="F11" s="153">
        <v>8</v>
      </c>
      <c r="G11" s="18">
        <v>7</v>
      </c>
      <c r="H11" s="153">
        <v>7</v>
      </c>
      <c r="I11" s="18">
        <v>6</v>
      </c>
      <c r="J11" s="153">
        <v>6</v>
      </c>
      <c r="K11" s="49">
        <v>5</v>
      </c>
      <c r="L11" s="55"/>
      <c r="M11" s="32"/>
      <c r="N11" s="24"/>
      <c r="O11" s="42"/>
    </row>
    <row r="12" spans="1:16" ht="20.7" customHeight="1">
      <c r="A12" s="4" t="s">
        <v>121</v>
      </c>
      <c r="B12" s="4" t="s">
        <v>48</v>
      </c>
      <c r="C12" s="4" t="s">
        <v>48</v>
      </c>
      <c r="D12" s="4" t="s">
        <v>48</v>
      </c>
      <c r="E12" s="18">
        <v>7</v>
      </c>
      <c r="F12" s="153">
        <v>7</v>
      </c>
      <c r="G12" s="18">
        <v>6</v>
      </c>
      <c r="H12" s="153">
        <v>6</v>
      </c>
      <c r="I12" s="18">
        <v>5</v>
      </c>
      <c r="J12" s="153">
        <v>5</v>
      </c>
      <c r="K12" s="49">
        <v>4</v>
      </c>
      <c r="L12" s="55"/>
      <c r="M12" s="32"/>
      <c r="N12" s="41"/>
      <c r="O12" s="41"/>
      <c r="P12" s="38"/>
    </row>
    <row r="13" spans="1:16" ht="20.7" customHeight="1">
      <c r="A13" s="4" t="s">
        <v>123</v>
      </c>
      <c r="B13" s="4" t="s">
        <v>48</v>
      </c>
      <c r="C13" s="4" t="s">
        <v>48</v>
      </c>
      <c r="D13" s="4" t="s">
        <v>48</v>
      </c>
      <c r="E13" s="18">
        <v>7</v>
      </c>
      <c r="F13" s="153">
        <v>7</v>
      </c>
      <c r="G13" s="18">
        <v>5</v>
      </c>
      <c r="H13" s="153">
        <v>5</v>
      </c>
      <c r="I13" s="18">
        <v>4</v>
      </c>
      <c r="J13" s="153">
        <v>4</v>
      </c>
      <c r="K13" s="50" t="s">
        <v>48</v>
      </c>
      <c r="L13" s="55"/>
      <c r="M13" s="32"/>
      <c r="N13" s="327" t="s">
        <v>24</v>
      </c>
      <c r="O13" s="326"/>
    </row>
    <row r="14" spans="1:16" ht="20.7" customHeight="1">
      <c r="A14" s="4" t="s">
        <v>124</v>
      </c>
      <c r="B14" s="4" t="s">
        <v>48</v>
      </c>
      <c r="C14" s="4" t="s">
        <v>48</v>
      </c>
      <c r="D14" s="18">
        <v>7</v>
      </c>
      <c r="E14" s="157">
        <v>6</v>
      </c>
      <c r="F14" s="160">
        <v>6</v>
      </c>
      <c r="G14" s="157">
        <v>5</v>
      </c>
      <c r="H14" s="160">
        <v>5</v>
      </c>
      <c r="I14" s="157">
        <v>4</v>
      </c>
      <c r="J14" s="160">
        <v>4</v>
      </c>
      <c r="K14" s="161" t="s">
        <v>48</v>
      </c>
      <c r="L14" s="55"/>
      <c r="M14" s="48"/>
      <c r="N14" s="21" t="s">
        <v>126</v>
      </c>
      <c r="O14" s="22">
        <v>1</v>
      </c>
    </row>
    <row r="15" spans="1:16" ht="20.7" customHeight="1">
      <c r="A15" s="4" t="s">
        <v>125</v>
      </c>
      <c r="B15" s="18">
        <v>9</v>
      </c>
      <c r="C15" s="18">
        <v>7</v>
      </c>
      <c r="D15" s="18">
        <v>6</v>
      </c>
      <c r="E15" s="156" t="s">
        <v>48</v>
      </c>
      <c r="F15" s="162" t="s">
        <v>48</v>
      </c>
      <c r="G15" s="4" t="s">
        <v>48</v>
      </c>
      <c r="H15" s="152" t="s">
        <v>48</v>
      </c>
      <c r="I15" s="4" t="s">
        <v>48</v>
      </c>
      <c r="J15" s="152" t="s">
        <v>48</v>
      </c>
      <c r="K15" s="50" t="s">
        <v>48</v>
      </c>
      <c r="L15" s="55"/>
      <c r="M15" s="48"/>
      <c r="N15" s="4" t="s">
        <v>128</v>
      </c>
      <c r="O15" s="22">
        <v>1</v>
      </c>
    </row>
    <row r="16" spans="1:16" ht="20.7" customHeight="1">
      <c r="A16" s="4" t="s">
        <v>127</v>
      </c>
      <c r="B16" s="4" t="s">
        <v>48</v>
      </c>
      <c r="C16" s="4" t="s">
        <v>48</v>
      </c>
      <c r="D16" s="4" t="s">
        <v>48</v>
      </c>
      <c r="E16" s="4" t="s">
        <v>48</v>
      </c>
      <c r="F16" s="152" t="s">
        <v>48</v>
      </c>
      <c r="G16" s="4" t="s">
        <v>48</v>
      </c>
      <c r="H16" s="152" t="s">
        <v>48</v>
      </c>
      <c r="I16" s="4" t="s">
        <v>48</v>
      </c>
      <c r="J16" s="152" t="s">
        <v>48</v>
      </c>
      <c r="K16" s="51">
        <v>10</v>
      </c>
      <c r="L16" s="56" t="s">
        <v>207</v>
      </c>
      <c r="M16" s="48"/>
      <c r="N16" s="21" t="s">
        <v>130</v>
      </c>
      <c r="O16" s="22">
        <v>1</v>
      </c>
    </row>
    <row r="17" spans="1:15" ht="20.7" customHeight="1">
      <c r="A17" s="4" t="s">
        <v>129</v>
      </c>
      <c r="B17" s="4" t="s">
        <v>48</v>
      </c>
      <c r="C17" s="4" t="s">
        <v>48</v>
      </c>
      <c r="D17" s="4" t="s">
        <v>48</v>
      </c>
      <c r="E17" s="4" t="s">
        <v>48</v>
      </c>
      <c r="F17" s="152" t="s">
        <v>48</v>
      </c>
      <c r="G17" s="4" t="s">
        <v>48</v>
      </c>
      <c r="H17" s="152" t="s">
        <v>48</v>
      </c>
      <c r="I17" s="18">
        <v>10</v>
      </c>
      <c r="J17" s="153">
        <v>10</v>
      </c>
      <c r="K17" s="51">
        <v>9</v>
      </c>
      <c r="L17" s="56" t="s">
        <v>207</v>
      </c>
      <c r="M17" s="32"/>
      <c r="N17" s="21" t="s">
        <v>242</v>
      </c>
      <c r="O17" s="22">
        <v>2</v>
      </c>
    </row>
    <row r="18" spans="1:15" ht="20.7" customHeight="1">
      <c r="A18" s="4" t="s">
        <v>131</v>
      </c>
      <c r="B18" s="4" t="s">
        <v>48</v>
      </c>
      <c r="C18" s="4" t="s">
        <v>48</v>
      </c>
      <c r="D18" s="4" t="s">
        <v>48</v>
      </c>
      <c r="E18" s="4" t="s">
        <v>48</v>
      </c>
      <c r="F18" s="152" t="s">
        <v>48</v>
      </c>
      <c r="G18" s="18" t="s">
        <v>48</v>
      </c>
      <c r="H18" s="153">
        <v>9</v>
      </c>
      <c r="I18" s="18">
        <v>8</v>
      </c>
      <c r="J18" s="153">
        <v>8</v>
      </c>
      <c r="K18" s="49">
        <v>7</v>
      </c>
      <c r="L18" s="56" t="s">
        <v>207</v>
      </c>
      <c r="M18" s="30"/>
      <c r="N18" s="32"/>
      <c r="O18" s="33"/>
    </row>
    <row r="19" spans="1:15" ht="20.7" customHeight="1">
      <c r="A19" s="4" t="s">
        <v>132</v>
      </c>
      <c r="B19" s="4" t="s">
        <v>48</v>
      </c>
      <c r="C19" s="4" t="s">
        <v>48</v>
      </c>
      <c r="D19" s="4" t="s">
        <v>48</v>
      </c>
      <c r="E19" s="18">
        <v>9</v>
      </c>
      <c r="F19" s="153">
        <v>9</v>
      </c>
      <c r="G19" s="18">
        <v>8</v>
      </c>
      <c r="H19" s="153">
        <v>8</v>
      </c>
      <c r="I19" s="18">
        <v>7</v>
      </c>
      <c r="J19" s="153">
        <v>7</v>
      </c>
      <c r="K19" s="49">
        <v>6</v>
      </c>
      <c r="L19" s="56" t="s">
        <v>207</v>
      </c>
      <c r="M19" s="30"/>
      <c r="N19" s="32"/>
      <c r="O19" s="33"/>
    </row>
    <row r="20" spans="1:15" ht="20.7" customHeight="1">
      <c r="A20" s="4" t="s">
        <v>241</v>
      </c>
      <c r="B20" s="4" t="s">
        <v>48</v>
      </c>
      <c r="C20" s="4" t="s">
        <v>48</v>
      </c>
      <c r="D20" s="4" t="s">
        <v>48</v>
      </c>
      <c r="E20" s="4" t="s">
        <v>48</v>
      </c>
      <c r="F20" s="152" t="s">
        <v>48</v>
      </c>
      <c r="G20" s="18">
        <v>8</v>
      </c>
      <c r="H20" s="153">
        <v>8</v>
      </c>
      <c r="I20" s="18">
        <v>7</v>
      </c>
      <c r="J20" s="153">
        <v>7</v>
      </c>
      <c r="K20" s="49">
        <v>6</v>
      </c>
      <c r="L20" s="56" t="s">
        <v>207</v>
      </c>
      <c r="M20" s="30"/>
      <c r="N20" s="32"/>
      <c r="O20" s="33"/>
    </row>
    <row r="21" spans="1:15" ht="20.7" customHeight="1">
      <c r="A21" s="4" t="s">
        <v>240</v>
      </c>
      <c r="B21" s="4" t="s">
        <v>48</v>
      </c>
      <c r="C21" s="4" t="s">
        <v>48</v>
      </c>
      <c r="D21" s="4" t="s">
        <v>48</v>
      </c>
      <c r="E21" s="4" t="s">
        <v>48</v>
      </c>
      <c r="F21" s="152" t="s">
        <v>48</v>
      </c>
      <c r="G21" s="18">
        <v>8</v>
      </c>
      <c r="H21" s="153">
        <v>8</v>
      </c>
      <c r="I21" s="18">
        <v>7</v>
      </c>
      <c r="J21" s="153">
        <v>7</v>
      </c>
      <c r="K21" s="49">
        <v>6</v>
      </c>
      <c r="L21" s="56" t="s">
        <v>207</v>
      </c>
      <c r="M21" s="30"/>
      <c r="N21" s="32"/>
      <c r="O21" s="33"/>
    </row>
    <row r="22" spans="1:15" ht="20.7" customHeight="1">
      <c r="A22" s="4" t="s">
        <v>133</v>
      </c>
      <c r="B22" s="4" t="s">
        <v>48</v>
      </c>
      <c r="C22" s="4" t="s">
        <v>48</v>
      </c>
      <c r="D22" s="4" t="s">
        <v>48</v>
      </c>
      <c r="E22" s="18">
        <v>8</v>
      </c>
      <c r="F22" s="153">
        <v>9</v>
      </c>
      <c r="G22" s="18">
        <v>7</v>
      </c>
      <c r="H22" s="153">
        <v>7</v>
      </c>
      <c r="I22" s="18">
        <v>6</v>
      </c>
      <c r="J22" s="153">
        <v>6</v>
      </c>
      <c r="K22" s="49">
        <v>5</v>
      </c>
      <c r="L22" s="56" t="s">
        <v>207</v>
      </c>
      <c r="M22" s="32"/>
      <c r="N22" s="32"/>
      <c r="O22" s="33"/>
    </row>
    <row r="23" spans="1:15" ht="20.7" customHeight="1">
      <c r="A23" s="4" t="s">
        <v>134</v>
      </c>
      <c r="B23" s="4" t="s">
        <v>48</v>
      </c>
      <c r="C23" s="4" t="s">
        <v>48</v>
      </c>
      <c r="D23" s="4" t="s">
        <v>48</v>
      </c>
      <c r="E23" s="18">
        <v>7</v>
      </c>
      <c r="F23" s="153">
        <v>7</v>
      </c>
      <c r="G23" s="18">
        <v>6</v>
      </c>
      <c r="H23" s="153">
        <v>6</v>
      </c>
      <c r="I23" s="18">
        <v>5</v>
      </c>
      <c r="J23" s="153">
        <v>5</v>
      </c>
      <c r="K23" s="161" t="s">
        <v>48</v>
      </c>
      <c r="L23" s="56" t="s">
        <v>207</v>
      </c>
      <c r="M23" s="32"/>
      <c r="N23" s="32"/>
      <c r="O23" s="33"/>
    </row>
    <row r="24" spans="1:15" ht="20.7" customHeight="1">
      <c r="A24" s="4" t="s">
        <v>135</v>
      </c>
      <c r="B24" s="4" t="s">
        <v>48</v>
      </c>
      <c r="C24" s="4" t="s">
        <v>48</v>
      </c>
      <c r="D24" s="4" t="s">
        <v>48</v>
      </c>
      <c r="E24" s="18">
        <v>7</v>
      </c>
      <c r="F24" s="153">
        <v>7</v>
      </c>
      <c r="G24" s="18">
        <v>6</v>
      </c>
      <c r="H24" s="153">
        <v>6</v>
      </c>
      <c r="I24" s="18">
        <v>5</v>
      </c>
      <c r="J24" s="153">
        <v>5</v>
      </c>
      <c r="K24" s="49">
        <v>5</v>
      </c>
      <c r="L24" s="56" t="s">
        <v>207</v>
      </c>
      <c r="M24" s="32"/>
      <c r="N24" s="32"/>
      <c r="O24" s="33"/>
    </row>
    <row r="25" spans="1:15" ht="20.7" customHeight="1">
      <c r="A25" s="163" t="s">
        <v>136</v>
      </c>
      <c r="B25" s="4" t="s">
        <v>48</v>
      </c>
      <c r="C25" s="4" t="s">
        <v>48</v>
      </c>
      <c r="D25" s="18">
        <v>6</v>
      </c>
      <c r="E25" s="156" t="s">
        <v>48</v>
      </c>
      <c r="F25" s="162" t="s">
        <v>48</v>
      </c>
      <c r="G25" s="4" t="s">
        <v>48</v>
      </c>
      <c r="H25" s="152" t="s">
        <v>48</v>
      </c>
      <c r="I25" s="4" t="s">
        <v>48</v>
      </c>
      <c r="J25" s="152" t="s">
        <v>48</v>
      </c>
      <c r="K25" s="50" t="s">
        <v>48</v>
      </c>
      <c r="L25" s="56" t="s">
        <v>207</v>
      </c>
      <c r="M25" s="32"/>
      <c r="N25" s="32"/>
      <c r="O25" s="33"/>
    </row>
    <row r="26" spans="1:15" ht="20.7" customHeight="1">
      <c r="A26" s="4" t="s">
        <v>137</v>
      </c>
      <c r="B26" s="18">
        <v>7</v>
      </c>
      <c r="C26" s="18">
        <v>6</v>
      </c>
      <c r="D26" s="4" t="s">
        <v>48</v>
      </c>
      <c r="E26" s="4" t="s">
        <v>48</v>
      </c>
      <c r="F26" s="152" t="s">
        <v>48</v>
      </c>
      <c r="G26" s="4" t="s">
        <v>48</v>
      </c>
      <c r="H26" s="152" t="s">
        <v>48</v>
      </c>
      <c r="I26" s="4" t="s">
        <v>48</v>
      </c>
      <c r="J26" s="152" t="s">
        <v>48</v>
      </c>
      <c r="K26" s="50" t="s">
        <v>48</v>
      </c>
      <c r="L26" s="56" t="s">
        <v>207</v>
      </c>
      <c r="M26" s="32"/>
      <c r="N26" s="32"/>
      <c r="O26" s="33"/>
    </row>
    <row r="27" spans="1:15" ht="20.7" customHeight="1">
      <c r="A27" s="4" t="s">
        <v>138</v>
      </c>
      <c r="B27" s="4" t="s">
        <v>48</v>
      </c>
      <c r="C27" s="4" t="s">
        <v>48</v>
      </c>
      <c r="D27" s="4" t="s">
        <v>48</v>
      </c>
      <c r="E27" s="157">
        <v>6</v>
      </c>
      <c r="F27" s="160">
        <v>6</v>
      </c>
      <c r="G27" s="18">
        <v>5</v>
      </c>
      <c r="H27" s="153">
        <v>5</v>
      </c>
      <c r="I27" s="18">
        <v>4</v>
      </c>
      <c r="J27" s="153">
        <v>4</v>
      </c>
      <c r="K27" s="49">
        <v>4</v>
      </c>
      <c r="L27" s="56" t="s">
        <v>207</v>
      </c>
      <c r="M27" s="32"/>
      <c r="N27" s="30"/>
      <c r="O27" s="33"/>
    </row>
    <row r="28" spans="1:15" ht="20.7" customHeight="1">
      <c r="A28" s="4" t="s">
        <v>139</v>
      </c>
      <c r="B28" s="4" t="s">
        <v>48</v>
      </c>
      <c r="C28" s="4" t="s">
        <v>48</v>
      </c>
      <c r="D28" s="4" t="s">
        <v>48</v>
      </c>
      <c r="E28" s="18">
        <v>8</v>
      </c>
      <c r="F28" s="153">
        <v>8</v>
      </c>
      <c r="G28" s="18">
        <v>6</v>
      </c>
      <c r="H28" s="153">
        <v>6</v>
      </c>
      <c r="I28" s="18">
        <v>5</v>
      </c>
      <c r="J28" s="153">
        <v>5</v>
      </c>
      <c r="K28" s="49">
        <v>4</v>
      </c>
      <c r="L28" s="55"/>
      <c r="M28" s="32"/>
      <c r="N28" s="30"/>
      <c r="O28" s="33"/>
    </row>
    <row r="29" spans="1:15" ht="20.7" customHeight="1">
      <c r="A29" s="4" t="s">
        <v>140</v>
      </c>
      <c r="B29" s="4" t="s">
        <v>48</v>
      </c>
      <c r="C29" s="4" t="s">
        <v>48</v>
      </c>
      <c r="D29" s="18">
        <v>8</v>
      </c>
      <c r="E29" s="18">
        <v>7</v>
      </c>
      <c r="F29" s="153">
        <v>7</v>
      </c>
      <c r="G29" s="18">
        <v>5</v>
      </c>
      <c r="H29" s="153">
        <v>5</v>
      </c>
      <c r="I29" s="4" t="s">
        <v>48</v>
      </c>
      <c r="J29" s="152" t="s">
        <v>48</v>
      </c>
      <c r="K29" s="50" t="s">
        <v>48</v>
      </c>
      <c r="L29" s="55"/>
      <c r="M29" s="32"/>
      <c r="N29" s="25"/>
      <c r="O29" s="26"/>
    </row>
    <row r="30" spans="1:15" ht="20.7" customHeight="1">
      <c r="A30" s="4" t="s">
        <v>141</v>
      </c>
      <c r="B30" s="4" t="s">
        <v>48</v>
      </c>
      <c r="C30" s="4" t="s">
        <v>48</v>
      </c>
      <c r="D30" s="18">
        <v>7</v>
      </c>
      <c r="E30" s="18">
        <v>5</v>
      </c>
      <c r="F30" s="153">
        <v>5</v>
      </c>
      <c r="G30" s="18">
        <v>4</v>
      </c>
      <c r="H30" s="153">
        <v>4</v>
      </c>
      <c r="I30" s="4" t="s">
        <v>48</v>
      </c>
      <c r="J30" s="152" t="s">
        <v>48</v>
      </c>
      <c r="K30" s="50" t="s">
        <v>48</v>
      </c>
      <c r="L30" s="55"/>
      <c r="M30" s="30"/>
      <c r="N30" s="325" t="s">
        <v>143</v>
      </c>
      <c r="O30" s="326"/>
    </row>
    <row r="31" spans="1:15" ht="20.7" customHeight="1">
      <c r="A31" s="4" t="s">
        <v>142</v>
      </c>
      <c r="B31" s="4" t="s">
        <v>48</v>
      </c>
      <c r="C31" s="4" t="s">
        <v>48</v>
      </c>
      <c r="D31" s="18">
        <v>6</v>
      </c>
      <c r="E31" s="18">
        <v>5</v>
      </c>
      <c r="F31" s="153">
        <v>5</v>
      </c>
      <c r="G31" s="4" t="s">
        <v>48</v>
      </c>
      <c r="H31" s="152" t="s">
        <v>48</v>
      </c>
      <c r="I31" s="4" t="s">
        <v>48</v>
      </c>
      <c r="J31" s="152" t="s">
        <v>48</v>
      </c>
      <c r="K31" s="50" t="s">
        <v>48</v>
      </c>
      <c r="L31" s="55"/>
      <c r="M31" s="52"/>
      <c r="N31" s="4" t="s">
        <v>145</v>
      </c>
      <c r="O31" s="22">
        <v>0.5</v>
      </c>
    </row>
    <row r="32" spans="1:15" ht="20.7" customHeight="1">
      <c r="A32" s="4" t="s">
        <v>144</v>
      </c>
      <c r="B32" s="18">
        <v>9</v>
      </c>
      <c r="C32" s="18">
        <v>7</v>
      </c>
      <c r="D32" s="18">
        <v>5</v>
      </c>
      <c r="E32" s="4" t="s">
        <v>48</v>
      </c>
      <c r="F32" s="152" t="s">
        <v>48</v>
      </c>
      <c r="G32" s="4" t="s">
        <v>48</v>
      </c>
      <c r="H32" s="152" t="s">
        <v>48</v>
      </c>
      <c r="I32" s="4" t="s">
        <v>48</v>
      </c>
      <c r="J32" s="152" t="s">
        <v>48</v>
      </c>
      <c r="K32" s="50" t="s">
        <v>48</v>
      </c>
      <c r="L32" s="55"/>
      <c r="M32" s="48"/>
      <c r="N32" s="43" t="s">
        <v>147</v>
      </c>
      <c r="O32" s="22">
        <v>1</v>
      </c>
    </row>
    <row r="33" spans="1:15" ht="20.7" customHeight="1">
      <c r="A33" s="4" t="s">
        <v>146</v>
      </c>
      <c r="B33" s="18">
        <v>7</v>
      </c>
      <c r="C33" s="18">
        <v>6</v>
      </c>
      <c r="D33" s="4" t="s">
        <v>48</v>
      </c>
      <c r="E33" s="4" t="s">
        <v>48</v>
      </c>
      <c r="F33" s="152" t="s">
        <v>48</v>
      </c>
      <c r="G33" s="4" t="s">
        <v>48</v>
      </c>
      <c r="H33" s="152" t="s">
        <v>48</v>
      </c>
      <c r="I33" s="4" t="s">
        <v>48</v>
      </c>
      <c r="J33" s="152" t="s">
        <v>48</v>
      </c>
      <c r="K33" s="50" t="s">
        <v>48</v>
      </c>
      <c r="L33" s="55"/>
      <c r="M33" s="30"/>
      <c r="N33" s="45" t="s">
        <v>149</v>
      </c>
      <c r="O33" s="44">
        <v>1</v>
      </c>
    </row>
    <row r="34" spans="1:15" ht="20.7" customHeight="1">
      <c r="A34" s="4" t="s">
        <v>148</v>
      </c>
      <c r="B34" s="18">
        <v>6</v>
      </c>
      <c r="C34" s="18">
        <v>5</v>
      </c>
      <c r="D34" s="4" t="s">
        <v>48</v>
      </c>
      <c r="E34" s="4" t="s">
        <v>48</v>
      </c>
      <c r="F34" s="152" t="s">
        <v>48</v>
      </c>
      <c r="G34" s="4" t="s">
        <v>48</v>
      </c>
      <c r="H34" s="152" t="s">
        <v>48</v>
      </c>
      <c r="I34" s="4" t="s">
        <v>48</v>
      </c>
      <c r="J34" s="152" t="s">
        <v>48</v>
      </c>
      <c r="K34" s="50" t="s">
        <v>48</v>
      </c>
      <c r="L34" s="55"/>
      <c r="M34" s="30"/>
      <c r="N34" s="32"/>
      <c r="O34" s="35"/>
    </row>
    <row r="35" spans="1:15" ht="20.7" customHeight="1">
      <c r="A35" s="4" t="s">
        <v>150</v>
      </c>
      <c r="B35" s="4" t="s">
        <v>48</v>
      </c>
      <c r="C35" s="4" t="s">
        <v>48</v>
      </c>
      <c r="D35" s="4" t="s">
        <v>48</v>
      </c>
      <c r="E35" s="4" t="s">
        <v>48</v>
      </c>
      <c r="F35" s="152" t="s">
        <v>48</v>
      </c>
      <c r="G35" s="18">
        <v>8</v>
      </c>
      <c r="H35" s="153">
        <v>8</v>
      </c>
      <c r="I35" s="18">
        <v>7</v>
      </c>
      <c r="J35" s="153">
        <v>7</v>
      </c>
      <c r="K35" s="164">
        <v>6</v>
      </c>
      <c r="L35" s="55"/>
      <c r="M35" s="30"/>
      <c r="N35" s="30"/>
      <c r="O35" s="33"/>
    </row>
    <row r="36" spans="1:15" ht="20.7" customHeight="1">
      <c r="A36" s="4" t="s">
        <v>128</v>
      </c>
      <c r="B36" s="4" t="s">
        <v>48</v>
      </c>
      <c r="C36" s="4" t="s">
        <v>48</v>
      </c>
      <c r="D36" s="4" t="s">
        <v>48</v>
      </c>
      <c r="E36" s="18">
        <v>7</v>
      </c>
      <c r="F36" s="153">
        <v>7</v>
      </c>
      <c r="G36" s="18">
        <v>6</v>
      </c>
      <c r="H36" s="153">
        <v>6</v>
      </c>
      <c r="I36" s="18">
        <v>5</v>
      </c>
      <c r="J36" s="153">
        <v>5</v>
      </c>
      <c r="K36" s="50" t="s">
        <v>48</v>
      </c>
      <c r="L36" s="55"/>
      <c r="M36" s="30"/>
      <c r="N36" s="30"/>
      <c r="O36" s="33"/>
    </row>
    <row r="37" spans="1:15" ht="20.7" customHeight="1">
      <c r="A37" s="4" t="s">
        <v>151</v>
      </c>
      <c r="B37" s="4" t="s">
        <v>48</v>
      </c>
      <c r="C37" s="4" t="s">
        <v>48</v>
      </c>
      <c r="D37" s="4" t="s">
        <v>48</v>
      </c>
      <c r="E37" s="18">
        <v>5</v>
      </c>
      <c r="F37" s="153">
        <v>5</v>
      </c>
      <c r="G37" s="18">
        <v>4</v>
      </c>
      <c r="H37" s="153">
        <v>4</v>
      </c>
      <c r="I37" s="18">
        <v>3</v>
      </c>
      <c r="J37" s="153">
        <v>3</v>
      </c>
      <c r="K37" s="50" t="s">
        <v>48</v>
      </c>
      <c r="L37" s="55"/>
      <c r="M37" s="30"/>
      <c r="N37" s="30"/>
      <c r="O37" s="31"/>
    </row>
    <row r="38" spans="1:15" ht="20.7" customHeight="1">
      <c r="A38" s="4" t="s">
        <v>152</v>
      </c>
      <c r="B38" s="4" t="s">
        <v>48</v>
      </c>
      <c r="C38" s="4" t="s">
        <v>48</v>
      </c>
      <c r="D38" s="18">
        <v>7</v>
      </c>
      <c r="E38" s="18">
        <v>5</v>
      </c>
      <c r="F38" s="153">
        <v>5</v>
      </c>
      <c r="G38" s="18">
        <v>4</v>
      </c>
      <c r="H38" s="153">
        <v>4</v>
      </c>
      <c r="I38" s="18">
        <v>3</v>
      </c>
      <c r="J38" s="153">
        <v>3</v>
      </c>
      <c r="K38" s="50" t="s">
        <v>48</v>
      </c>
      <c r="L38" s="55"/>
      <c r="M38" s="30"/>
      <c r="N38" s="32"/>
      <c r="O38" s="33"/>
    </row>
    <row r="39" spans="1:15" ht="20.7" customHeight="1">
      <c r="A39" s="4" t="s">
        <v>153</v>
      </c>
      <c r="B39" s="4" t="s">
        <v>48</v>
      </c>
      <c r="C39" s="18">
        <v>8</v>
      </c>
      <c r="D39" s="18">
        <v>6</v>
      </c>
      <c r="E39" s="18">
        <v>4</v>
      </c>
      <c r="F39" s="153">
        <v>4</v>
      </c>
      <c r="G39" s="4" t="s">
        <v>48</v>
      </c>
      <c r="H39" s="152" t="s">
        <v>48</v>
      </c>
      <c r="I39" s="4" t="s">
        <v>48</v>
      </c>
      <c r="J39" s="152" t="s">
        <v>48</v>
      </c>
      <c r="K39" s="50" t="s">
        <v>48</v>
      </c>
      <c r="L39" s="55"/>
      <c r="M39" s="30"/>
      <c r="N39" s="30"/>
      <c r="O39" s="31"/>
    </row>
    <row r="40" spans="1:15" ht="20.7" customHeight="1">
      <c r="A40" s="4" t="s">
        <v>154</v>
      </c>
      <c r="B40" s="4" t="s">
        <v>48</v>
      </c>
      <c r="C40" s="18">
        <v>8</v>
      </c>
      <c r="D40" s="18">
        <v>6</v>
      </c>
      <c r="E40" s="4" t="s">
        <v>48</v>
      </c>
      <c r="F40" s="152" t="s">
        <v>48</v>
      </c>
      <c r="G40" s="4" t="s">
        <v>48</v>
      </c>
      <c r="H40" s="152" t="s">
        <v>48</v>
      </c>
      <c r="I40" s="4" t="s">
        <v>48</v>
      </c>
      <c r="J40" s="152" t="s">
        <v>48</v>
      </c>
      <c r="K40" s="50" t="s">
        <v>48</v>
      </c>
      <c r="L40" s="55"/>
      <c r="M40" s="30"/>
      <c r="N40" s="30"/>
      <c r="O40" s="31"/>
    </row>
    <row r="41" spans="1:15" ht="20.7" customHeight="1">
      <c r="A41" s="4" t="s">
        <v>155</v>
      </c>
      <c r="B41" s="4" t="s">
        <v>48</v>
      </c>
      <c r="C41" s="4" t="s">
        <v>48</v>
      </c>
      <c r="D41" s="4" t="s">
        <v>48</v>
      </c>
      <c r="E41" s="18">
        <v>8</v>
      </c>
      <c r="F41" s="153">
        <v>8</v>
      </c>
      <c r="G41" s="18">
        <v>6</v>
      </c>
      <c r="H41" s="153">
        <v>6</v>
      </c>
      <c r="I41" s="157">
        <v>5</v>
      </c>
      <c r="J41" s="153">
        <v>5</v>
      </c>
      <c r="K41" s="164">
        <v>4</v>
      </c>
      <c r="L41" s="55"/>
      <c r="M41" s="30"/>
      <c r="N41" s="32"/>
      <c r="O41" s="33"/>
    </row>
    <row r="42" spans="1:15" ht="20.7" customHeight="1">
      <c r="A42" s="4" t="s">
        <v>156</v>
      </c>
      <c r="B42" s="4" t="s">
        <v>48</v>
      </c>
      <c r="C42" s="4" t="s">
        <v>48</v>
      </c>
      <c r="D42" s="4" t="s">
        <v>48</v>
      </c>
      <c r="E42" s="18">
        <v>7</v>
      </c>
      <c r="F42" s="153">
        <v>7</v>
      </c>
      <c r="G42" s="18">
        <v>4</v>
      </c>
      <c r="H42" s="153">
        <v>4</v>
      </c>
      <c r="I42" s="4" t="s">
        <v>48</v>
      </c>
      <c r="J42" s="152" t="s">
        <v>48</v>
      </c>
      <c r="K42" s="50" t="s">
        <v>48</v>
      </c>
      <c r="L42" s="55"/>
      <c r="M42" s="32"/>
      <c r="N42" s="32"/>
      <c r="O42" s="33"/>
    </row>
    <row r="43" spans="1:15" ht="20.7" customHeight="1">
      <c r="A43" s="21" t="s">
        <v>157</v>
      </c>
      <c r="B43" s="4" t="s">
        <v>48</v>
      </c>
      <c r="C43" s="4" t="s">
        <v>48</v>
      </c>
      <c r="D43" s="22">
        <v>7</v>
      </c>
      <c r="E43" s="22">
        <v>5</v>
      </c>
      <c r="F43" s="154">
        <v>5</v>
      </c>
      <c r="G43" s="4" t="s">
        <v>48</v>
      </c>
      <c r="H43" s="152" t="s">
        <v>48</v>
      </c>
      <c r="I43" s="4" t="s">
        <v>48</v>
      </c>
      <c r="J43" s="152" t="s">
        <v>48</v>
      </c>
      <c r="K43" s="50" t="s">
        <v>48</v>
      </c>
      <c r="L43" s="55"/>
      <c r="M43" s="32"/>
      <c r="N43" s="32"/>
      <c r="O43" s="33"/>
    </row>
    <row r="44" spans="1:15" ht="20.7" customHeight="1">
      <c r="A44" s="4" t="s">
        <v>158</v>
      </c>
      <c r="B44" s="4" t="s">
        <v>48</v>
      </c>
      <c r="C44" s="4" t="s">
        <v>48</v>
      </c>
      <c r="D44" s="4" t="s">
        <v>48</v>
      </c>
      <c r="E44" s="4" t="s">
        <v>48</v>
      </c>
      <c r="F44" s="152" t="s">
        <v>48</v>
      </c>
      <c r="G44" s="18" t="s">
        <v>48</v>
      </c>
      <c r="H44" s="153">
        <v>8</v>
      </c>
      <c r="I44" s="18">
        <v>7</v>
      </c>
      <c r="J44" s="153">
        <v>7</v>
      </c>
      <c r="K44" s="49">
        <v>6</v>
      </c>
      <c r="L44" s="55"/>
      <c r="M44" s="32"/>
      <c r="N44" s="32"/>
      <c r="O44" s="33"/>
    </row>
    <row r="45" spans="1:15" ht="20.7" customHeight="1">
      <c r="A45" s="4" t="s">
        <v>159</v>
      </c>
      <c r="B45" s="4" t="s">
        <v>48</v>
      </c>
      <c r="C45" s="4" t="s">
        <v>48</v>
      </c>
      <c r="D45" s="4" t="s">
        <v>48</v>
      </c>
      <c r="E45" s="18">
        <v>8</v>
      </c>
      <c r="F45" s="153">
        <v>8</v>
      </c>
      <c r="G45" s="18">
        <v>7</v>
      </c>
      <c r="H45" s="153">
        <v>7</v>
      </c>
      <c r="I45" s="18">
        <v>6</v>
      </c>
      <c r="J45" s="153">
        <v>6</v>
      </c>
      <c r="K45" s="49">
        <v>5</v>
      </c>
      <c r="L45" s="55"/>
      <c r="M45" s="32"/>
      <c r="N45" s="32"/>
      <c r="O45" s="33"/>
    </row>
    <row r="46" spans="1:15" ht="20.7" customHeight="1">
      <c r="A46" s="4" t="s">
        <v>160</v>
      </c>
      <c r="B46" s="4" t="s">
        <v>48</v>
      </c>
      <c r="C46" s="4" t="s">
        <v>48</v>
      </c>
      <c r="D46" s="18">
        <v>6</v>
      </c>
      <c r="E46" s="18">
        <v>5</v>
      </c>
      <c r="F46" s="153">
        <v>5</v>
      </c>
      <c r="G46" s="18">
        <v>5</v>
      </c>
      <c r="H46" s="153">
        <v>5</v>
      </c>
      <c r="I46" s="4" t="s">
        <v>48</v>
      </c>
      <c r="J46" s="152" t="s">
        <v>48</v>
      </c>
      <c r="K46" s="50" t="s">
        <v>48</v>
      </c>
      <c r="L46" s="55"/>
      <c r="M46" s="32"/>
      <c r="N46" s="32"/>
      <c r="O46" s="33"/>
    </row>
    <row r="47" spans="1:15" ht="20.7" customHeight="1">
      <c r="A47" s="4" t="s">
        <v>161</v>
      </c>
      <c r="B47" s="18">
        <v>7</v>
      </c>
      <c r="C47" s="18">
        <v>6</v>
      </c>
      <c r="D47" s="18">
        <v>5</v>
      </c>
      <c r="E47" s="4" t="s">
        <v>48</v>
      </c>
      <c r="F47" s="152" t="s">
        <v>48</v>
      </c>
      <c r="G47" s="4" t="s">
        <v>48</v>
      </c>
      <c r="H47" s="152" t="s">
        <v>48</v>
      </c>
      <c r="I47" s="4" t="s">
        <v>48</v>
      </c>
      <c r="J47" s="152" t="s">
        <v>48</v>
      </c>
      <c r="K47" s="50" t="s">
        <v>48</v>
      </c>
      <c r="L47" s="55"/>
      <c r="M47" s="32"/>
      <c r="N47" s="32"/>
      <c r="O47" s="33"/>
    </row>
    <row r="48" spans="1:15" ht="20.7" customHeight="1">
      <c r="A48" s="4" t="s">
        <v>244</v>
      </c>
      <c r="B48" s="4" t="s">
        <v>48</v>
      </c>
      <c r="C48" s="4" t="s">
        <v>48</v>
      </c>
      <c r="D48" s="4" t="s">
        <v>48</v>
      </c>
      <c r="E48" s="4" t="s">
        <v>48</v>
      </c>
      <c r="F48" s="152" t="s">
        <v>48</v>
      </c>
      <c r="G48" s="4" t="s">
        <v>48</v>
      </c>
      <c r="H48" s="152" t="s">
        <v>48</v>
      </c>
      <c r="I48" s="4" t="s">
        <v>48</v>
      </c>
      <c r="J48" s="152" t="s">
        <v>48</v>
      </c>
      <c r="K48" s="50" t="s">
        <v>245</v>
      </c>
      <c r="L48" s="55"/>
      <c r="M48" s="32"/>
      <c r="N48" s="32"/>
      <c r="O48" s="33"/>
    </row>
    <row r="49" spans="1:15" ht="20.7" customHeight="1">
      <c r="A49" s="4" t="s">
        <v>162</v>
      </c>
      <c r="B49" s="4" t="s">
        <v>48</v>
      </c>
      <c r="C49" s="4" t="s">
        <v>48</v>
      </c>
      <c r="D49" s="4" t="s">
        <v>48</v>
      </c>
      <c r="E49" s="4" t="s">
        <v>48</v>
      </c>
      <c r="F49" s="152" t="s">
        <v>48</v>
      </c>
      <c r="G49" s="4" t="s">
        <v>48</v>
      </c>
      <c r="H49" s="152" t="s">
        <v>48</v>
      </c>
      <c r="I49" s="18" t="s">
        <v>48</v>
      </c>
      <c r="J49" s="153">
        <v>10</v>
      </c>
      <c r="K49" s="49">
        <v>8</v>
      </c>
      <c r="L49" s="55"/>
      <c r="M49" s="32"/>
      <c r="N49" s="32"/>
      <c r="O49" s="33"/>
    </row>
    <row r="50" spans="1:15" ht="20.7" customHeight="1">
      <c r="A50" s="4" t="s">
        <v>246</v>
      </c>
      <c r="B50" s="4" t="s">
        <v>48</v>
      </c>
      <c r="C50" s="4" t="s">
        <v>48</v>
      </c>
      <c r="D50" s="4" t="s">
        <v>48</v>
      </c>
      <c r="E50" s="4" t="s">
        <v>48</v>
      </c>
      <c r="F50" s="152" t="s">
        <v>48</v>
      </c>
      <c r="G50" s="4" t="s">
        <v>48</v>
      </c>
      <c r="H50" s="152" t="s">
        <v>48</v>
      </c>
      <c r="I50" s="18">
        <v>9</v>
      </c>
      <c r="J50" s="153">
        <v>9</v>
      </c>
      <c r="K50" s="49">
        <v>8</v>
      </c>
      <c r="L50" s="55"/>
      <c r="M50" s="32"/>
      <c r="N50" s="32"/>
      <c r="O50" s="33"/>
    </row>
    <row r="51" spans="1:15" ht="20.7" customHeight="1">
      <c r="A51" s="156" t="s">
        <v>248</v>
      </c>
      <c r="B51" s="4" t="s">
        <v>48</v>
      </c>
      <c r="C51" s="4" t="s">
        <v>48</v>
      </c>
      <c r="D51" s="4" t="s">
        <v>48</v>
      </c>
      <c r="E51" s="4" t="s">
        <v>48</v>
      </c>
      <c r="F51" s="152" t="s">
        <v>48</v>
      </c>
      <c r="G51" s="4" t="s">
        <v>48</v>
      </c>
      <c r="H51" s="153">
        <v>10</v>
      </c>
      <c r="I51" s="18">
        <v>8</v>
      </c>
      <c r="J51" s="153">
        <v>8</v>
      </c>
      <c r="K51" s="49">
        <v>7</v>
      </c>
      <c r="L51" s="55"/>
      <c r="M51" s="32"/>
      <c r="N51" s="32"/>
      <c r="O51" s="33"/>
    </row>
    <row r="52" spans="1:15" ht="20.7" customHeight="1">
      <c r="A52" s="4" t="s">
        <v>163</v>
      </c>
      <c r="B52" s="4" t="s">
        <v>48</v>
      </c>
      <c r="C52" s="4" t="s">
        <v>48</v>
      </c>
      <c r="D52" s="4" t="s">
        <v>48</v>
      </c>
      <c r="E52" s="4" t="s">
        <v>48</v>
      </c>
      <c r="F52" s="152" t="s">
        <v>48</v>
      </c>
      <c r="G52" s="18" t="s">
        <v>48</v>
      </c>
      <c r="H52" s="153">
        <v>10</v>
      </c>
      <c r="I52" s="157">
        <v>7</v>
      </c>
      <c r="J52" s="160">
        <v>7</v>
      </c>
      <c r="K52" s="49">
        <v>6</v>
      </c>
      <c r="L52" s="55"/>
      <c r="M52" s="32"/>
      <c r="N52" s="32"/>
      <c r="O52" s="33"/>
    </row>
    <row r="53" spans="1:15" ht="20.7" customHeight="1">
      <c r="A53" s="156" t="s">
        <v>249</v>
      </c>
      <c r="B53" s="4" t="s">
        <v>48</v>
      </c>
      <c r="C53" s="4" t="s">
        <v>48</v>
      </c>
      <c r="D53" s="4" t="s">
        <v>48</v>
      </c>
      <c r="E53" s="4" t="s">
        <v>48</v>
      </c>
      <c r="F53" s="152" t="s">
        <v>48</v>
      </c>
      <c r="G53" s="18">
        <v>9</v>
      </c>
      <c r="H53" s="153">
        <v>9</v>
      </c>
      <c r="I53" s="18">
        <v>7</v>
      </c>
      <c r="J53" s="153">
        <v>7</v>
      </c>
      <c r="K53" s="49">
        <v>6</v>
      </c>
      <c r="L53" s="55"/>
      <c r="M53" s="32"/>
      <c r="N53" s="32"/>
      <c r="O53" s="33"/>
    </row>
    <row r="54" spans="1:15" ht="20.7" customHeight="1">
      <c r="A54" s="156" t="s">
        <v>250</v>
      </c>
      <c r="B54" s="4" t="s">
        <v>48</v>
      </c>
      <c r="C54" s="4" t="s">
        <v>48</v>
      </c>
      <c r="D54" s="4" t="s">
        <v>48</v>
      </c>
      <c r="E54" s="18">
        <v>9</v>
      </c>
      <c r="F54" s="153">
        <v>9</v>
      </c>
      <c r="G54" s="18">
        <v>8</v>
      </c>
      <c r="H54" s="153">
        <v>8</v>
      </c>
      <c r="I54" s="18">
        <v>6</v>
      </c>
      <c r="J54" s="153">
        <v>6</v>
      </c>
      <c r="K54" s="49">
        <v>5</v>
      </c>
      <c r="L54" s="55"/>
      <c r="M54" s="32"/>
      <c r="N54" s="32"/>
      <c r="O54" s="33"/>
    </row>
    <row r="55" spans="1:15" ht="20.7" customHeight="1">
      <c r="A55" s="156" t="s">
        <v>251</v>
      </c>
      <c r="B55" s="4" t="s">
        <v>48</v>
      </c>
      <c r="C55" s="4" t="s">
        <v>48</v>
      </c>
      <c r="D55" s="4" t="s">
        <v>48</v>
      </c>
      <c r="E55" s="18">
        <v>9</v>
      </c>
      <c r="F55" s="153">
        <v>9</v>
      </c>
      <c r="G55" s="18">
        <v>8</v>
      </c>
      <c r="H55" s="153">
        <v>8</v>
      </c>
      <c r="I55" s="18">
        <v>6</v>
      </c>
      <c r="J55" s="153">
        <v>6</v>
      </c>
      <c r="K55" s="49">
        <v>5</v>
      </c>
      <c r="L55" s="55"/>
      <c r="M55" s="32"/>
      <c r="N55" s="32"/>
      <c r="O55" s="33"/>
    </row>
    <row r="56" spans="1:15" ht="20.7" customHeight="1">
      <c r="A56" s="156" t="s">
        <v>252</v>
      </c>
      <c r="B56" s="4" t="s">
        <v>48</v>
      </c>
      <c r="C56" s="4" t="s">
        <v>48</v>
      </c>
      <c r="D56" s="4" t="s">
        <v>48</v>
      </c>
      <c r="E56" s="18">
        <v>8</v>
      </c>
      <c r="F56" s="153">
        <v>8</v>
      </c>
      <c r="G56" s="18">
        <v>7</v>
      </c>
      <c r="H56" s="153">
        <v>7</v>
      </c>
      <c r="I56" s="18">
        <v>6</v>
      </c>
      <c r="J56" s="153">
        <v>6</v>
      </c>
      <c r="K56" s="49">
        <v>4</v>
      </c>
      <c r="L56" s="55"/>
      <c r="M56" s="32"/>
      <c r="N56" s="32"/>
      <c r="O56" s="33"/>
    </row>
    <row r="57" spans="1:15" ht="20.7" customHeight="1">
      <c r="A57" s="4" t="s">
        <v>164</v>
      </c>
      <c r="B57" s="4" t="s">
        <v>48</v>
      </c>
      <c r="C57" s="4" t="s">
        <v>48</v>
      </c>
      <c r="D57" s="18">
        <v>8</v>
      </c>
      <c r="E57" s="18">
        <v>7</v>
      </c>
      <c r="F57" s="153">
        <v>7</v>
      </c>
      <c r="G57" s="18">
        <v>6</v>
      </c>
      <c r="H57" s="153">
        <v>6</v>
      </c>
      <c r="I57" s="18">
        <v>5</v>
      </c>
      <c r="J57" s="153">
        <v>5</v>
      </c>
      <c r="K57" s="49">
        <v>4</v>
      </c>
      <c r="L57" s="55"/>
      <c r="M57" s="32"/>
      <c r="N57" s="32"/>
      <c r="O57" s="33"/>
    </row>
    <row r="58" spans="1:15" ht="20.7" customHeight="1">
      <c r="A58" s="21" t="s">
        <v>165</v>
      </c>
      <c r="B58" s="4" t="s">
        <v>48</v>
      </c>
      <c r="C58" s="22">
        <v>7</v>
      </c>
      <c r="D58" s="22">
        <v>6</v>
      </c>
      <c r="E58" s="22">
        <v>4</v>
      </c>
      <c r="F58" s="154">
        <v>4</v>
      </c>
      <c r="G58" s="4" t="s">
        <v>48</v>
      </c>
      <c r="H58" s="152" t="s">
        <v>48</v>
      </c>
      <c r="I58" s="4" t="s">
        <v>48</v>
      </c>
      <c r="J58" s="152" t="s">
        <v>48</v>
      </c>
      <c r="K58" s="50" t="s">
        <v>48</v>
      </c>
      <c r="L58" s="55"/>
      <c r="M58" s="32"/>
      <c r="N58" s="32"/>
      <c r="O58" s="33"/>
    </row>
    <row r="59" spans="1:15" ht="20.7" customHeight="1">
      <c r="A59" s="156" t="s">
        <v>253</v>
      </c>
      <c r="B59" s="4" t="s">
        <v>48</v>
      </c>
      <c r="C59" s="4" t="s">
        <v>48</v>
      </c>
      <c r="D59" s="4" t="s">
        <v>48</v>
      </c>
      <c r="E59" s="4" t="s">
        <v>48</v>
      </c>
      <c r="F59" s="152" t="s">
        <v>48</v>
      </c>
      <c r="G59" s="4" t="s">
        <v>48</v>
      </c>
      <c r="H59" s="152" t="s">
        <v>48</v>
      </c>
      <c r="I59" s="18">
        <v>9</v>
      </c>
      <c r="J59" s="153">
        <v>9</v>
      </c>
      <c r="K59" s="51">
        <v>8</v>
      </c>
      <c r="L59" s="55"/>
      <c r="M59" s="32"/>
      <c r="N59" s="32"/>
      <c r="O59" s="33"/>
    </row>
    <row r="60" spans="1:15" ht="20.7" customHeight="1">
      <c r="A60" s="4" t="s">
        <v>166</v>
      </c>
      <c r="B60" s="4" t="s">
        <v>48</v>
      </c>
      <c r="C60" s="4" t="s">
        <v>48</v>
      </c>
      <c r="D60" s="4" t="s">
        <v>48</v>
      </c>
      <c r="E60" s="4" t="s">
        <v>48</v>
      </c>
      <c r="F60" s="152" t="s">
        <v>48</v>
      </c>
      <c r="G60" s="18">
        <v>9</v>
      </c>
      <c r="H60" s="153">
        <v>9</v>
      </c>
      <c r="I60" s="18">
        <v>8</v>
      </c>
      <c r="J60" s="153">
        <v>8</v>
      </c>
      <c r="K60" s="51">
        <v>7</v>
      </c>
      <c r="L60" s="55"/>
      <c r="M60" s="32"/>
      <c r="N60" s="32"/>
      <c r="O60" s="33"/>
    </row>
    <row r="61" spans="1:15" ht="20.7" customHeight="1">
      <c r="A61" s="4" t="s">
        <v>167</v>
      </c>
      <c r="B61" s="4" t="s">
        <v>48</v>
      </c>
      <c r="C61" s="4" t="s">
        <v>48</v>
      </c>
      <c r="D61" s="4" t="s">
        <v>48</v>
      </c>
      <c r="E61" s="18">
        <v>8</v>
      </c>
      <c r="F61" s="153">
        <v>8</v>
      </c>
      <c r="G61" s="18">
        <v>7</v>
      </c>
      <c r="H61" s="153">
        <v>7</v>
      </c>
      <c r="I61" s="18">
        <v>6</v>
      </c>
      <c r="J61" s="153">
        <v>6</v>
      </c>
      <c r="K61" s="51">
        <v>5</v>
      </c>
      <c r="L61" s="55"/>
      <c r="M61" s="32"/>
      <c r="N61" s="32"/>
      <c r="O61" s="33"/>
    </row>
    <row r="62" spans="1:15" ht="20.7" customHeight="1">
      <c r="A62" s="4" t="s">
        <v>168</v>
      </c>
      <c r="B62" s="4" t="s">
        <v>48</v>
      </c>
      <c r="C62" s="4" t="s">
        <v>48</v>
      </c>
      <c r="D62" s="18">
        <v>8</v>
      </c>
      <c r="E62" s="18">
        <v>6</v>
      </c>
      <c r="F62" s="153">
        <v>6</v>
      </c>
      <c r="G62" s="18">
        <v>5</v>
      </c>
      <c r="H62" s="153">
        <v>5</v>
      </c>
      <c r="I62" s="4" t="s">
        <v>48</v>
      </c>
      <c r="J62" s="152" t="s">
        <v>48</v>
      </c>
      <c r="K62" s="50" t="s">
        <v>48</v>
      </c>
      <c r="L62" s="55"/>
      <c r="M62" s="32"/>
      <c r="N62" s="32"/>
      <c r="O62" s="33"/>
    </row>
    <row r="63" spans="1:15" ht="20.7" customHeight="1">
      <c r="A63" s="4" t="s">
        <v>169</v>
      </c>
      <c r="B63" s="4" t="s">
        <v>48</v>
      </c>
      <c r="C63" s="18">
        <v>8</v>
      </c>
      <c r="D63" s="18">
        <v>6</v>
      </c>
      <c r="E63" s="18">
        <v>5</v>
      </c>
      <c r="F63" s="153">
        <v>5</v>
      </c>
      <c r="G63" s="4" t="s">
        <v>48</v>
      </c>
      <c r="H63" s="152" t="s">
        <v>48</v>
      </c>
      <c r="I63" s="4" t="s">
        <v>48</v>
      </c>
      <c r="J63" s="152" t="s">
        <v>48</v>
      </c>
      <c r="K63" s="50" t="s">
        <v>48</v>
      </c>
      <c r="L63" s="55"/>
      <c r="M63" s="32"/>
      <c r="N63" s="32"/>
      <c r="O63" s="33"/>
    </row>
    <row r="64" spans="1:15" ht="20.7" customHeight="1">
      <c r="A64" s="4" t="s">
        <v>170</v>
      </c>
      <c r="B64" s="18">
        <v>7</v>
      </c>
      <c r="C64" s="18">
        <v>6</v>
      </c>
      <c r="D64" s="18">
        <v>5</v>
      </c>
      <c r="E64" s="4" t="s">
        <v>48</v>
      </c>
      <c r="F64" s="152" t="s">
        <v>48</v>
      </c>
      <c r="G64" s="4" t="s">
        <v>48</v>
      </c>
      <c r="H64" s="152" t="s">
        <v>48</v>
      </c>
      <c r="I64" s="4" t="s">
        <v>48</v>
      </c>
      <c r="J64" s="152" t="s">
        <v>48</v>
      </c>
      <c r="K64" s="50" t="s">
        <v>48</v>
      </c>
      <c r="L64" s="55"/>
      <c r="M64" s="32"/>
      <c r="N64" s="32"/>
      <c r="O64" s="33"/>
    </row>
    <row r="65" spans="1:15" ht="20.7" customHeight="1">
      <c r="A65" s="156" t="s">
        <v>254</v>
      </c>
      <c r="B65" s="4" t="s">
        <v>48</v>
      </c>
      <c r="C65" s="4" t="s">
        <v>48</v>
      </c>
      <c r="D65" s="4" t="s">
        <v>48</v>
      </c>
      <c r="E65" s="4" t="s">
        <v>48</v>
      </c>
      <c r="F65" s="152" t="s">
        <v>48</v>
      </c>
      <c r="G65" s="4" t="s">
        <v>48</v>
      </c>
      <c r="H65" s="152" t="s">
        <v>48</v>
      </c>
      <c r="I65" s="4" t="s">
        <v>48</v>
      </c>
      <c r="J65" s="152" t="s">
        <v>48</v>
      </c>
      <c r="K65" s="49">
        <v>10</v>
      </c>
      <c r="L65" s="55"/>
      <c r="M65" s="32"/>
      <c r="N65" s="32"/>
      <c r="O65" s="33"/>
    </row>
    <row r="66" spans="1:15" ht="20.7" customHeight="1">
      <c r="A66" s="156" t="s">
        <v>255</v>
      </c>
      <c r="B66" s="4" t="s">
        <v>48</v>
      </c>
      <c r="C66" s="4" t="s">
        <v>48</v>
      </c>
      <c r="D66" s="4" t="s">
        <v>48</v>
      </c>
      <c r="E66" s="4" t="s">
        <v>48</v>
      </c>
      <c r="F66" s="152" t="s">
        <v>48</v>
      </c>
      <c r="G66" s="4" t="s">
        <v>48</v>
      </c>
      <c r="H66" s="152" t="s">
        <v>48</v>
      </c>
      <c r="I66" s="18" t="s">
        <v>48</v>
      </c>
      <c r="J66" s="153">
        <v>10</v>
      </c>
      <c r="K66" s="49">
        <v>9</v>
      </c>
      <c r="L66" s="55"/>
      <c r="M66" s="32"/>
      <c r="N66" s="32"/>
      <c r="O66" s="33"/>
    </row>
    <row r="67" spans="1:15" ht="20.7" customHeight="1">
      <c r="A67" s="156" t="s">
        <v>256</v>
      </c>
      <c r="B67" s="4" t="s">
        <v>48</v>
      </c>
      <c r="C67" s="4" t="s">
        <v>48</v>
      </c>
      <c r="D67" s="4" t="s">
        <v>48</v>
      </c>
      <c r="E67" s="4" t="s">
        <v>48</v>
      </c>
      <c r="F67" s="152" t="s">
        <v>48</v>
      </c>
      <c r="G67" s="4" t="s">
        <v>48</v>
      </c>
      <c r="H67" s="152" t="s">
        <v>48</v>
      </c>
      <c r="I67" s="18" t="s">
        <v>48</v>
      </c>
      <c r="J67" s="153">
        <v>10</v>
      </c>
      <c r="K67" s="49">
        <v>9</v>
      </c>
      <c r="L67" s="55"/>
      <c r="M67" s="32"/>
      <c r="N67" s="32"/>
      <c r="O67" s="33"/>
    </row>
    <row r="68" spans="1:15" ht="20.7" customHeight="1">
      <c r="A68" s="156" t="s">
        <v>257</v>
      </c>
      <c r="B68" s="4" t="s">
        <v>48</v>
      </c>
      <c r="C68" s="4" t="s">
        <v>48</v>
      </c>
      <c r="D68" s="4" t="s">
        <v>48</v>
      </c>
      <c r="E68" s="4" t="s">
        <v>48</v>
      </c>
      <c r="F68" s="152" t="s">
        <v>48</v>
      </c>
      <c r="G68" s="18" t="s">
        <v>48</v>
      </c>
      <c r="H68" s="153">
        <v>10</v>
      </c>
      <c r="I68" s="18">
        <v>9</v>
      </c>
      <c r="J68" s="153">
        <v>9</v>
      </c>
      <c r="K68" s="49">
        <v>8</v>
      </c>
      <c r="L68" s="55"/>
      <c r="M68" s="32"/>
      <c r="N68" s="32"/>
      <c r="O68" s="33"/>
    </row>
    <row r="69" spans="1:15" ht="20.7" customHeight="1">
      <c r="A69" s="4" t="s">
        <v>171</v>
      </c>
      <c r="B69" s="4" t="s">
        <v>48</v>
      </c>
      <c r="C69" s="4" t="s">
        <v>48</v>
      </c>
      <c r="D69" s="4" t="s">
        <v>48</v>
      </c>
      <c r="E69" s="4" t="s">
        <v>48</v>
      </c>
      <c r="F69" s="152" t="s">
        <v>48</v>
      </c>
      <c r="G69" s="18">
        <v>9</v>
      </c>
      <c r="H69" s="153">
        <v>9</v>
      </c>
      <c r="I69" s="18">
        <v>8</v>
      </c>
      <c r="J69" s="153">
        <v>8</v>
      </c>
      <c r="K69" s="49">
        <v>7</v>
      </c>
      <c r="L69" s="55"/>
      <c r="M69" s="32"/>
      <c r="N69" s="32"/>
      <c r="O69" s="33"/>
    </row>
    <row r="70" spans="1:15" ht="20.7" customHeight="1">
      <c r="A70" s="4" t="s">
        <v>172</v>
      </c>
      <c r="B70" s="4" t="s">
        <v>48</v>
      </c>
      <c r="C70" s="4" t="s">
        <v>48</v>
      </c>
      <c r="D70" s="4" t="s">
        <v>48</v>
      </c>
      <c r="E70" s="4" t="s">
        <v>48</v>
      </c>
      <c r="F70" s="152" t="s">
        <v>48</v>
      </c>
      <c r="G70" s="18">
        <v>8</v>
      </c>
      <c r="H70" s="153">
        <v>8</v>
      </c>
      <c r="I70" s="18">
        <v>7</v>
      </c>
      <c r="J70" s="153">
        <v>7</v>
      </c>
      <c r="K70" s="49">
        <v>6</v>
      </c>
      <c r="L70" s="55"/>
      <c r="M70" s="32"/>
      <c r="N70" s="32"/>
      <c r="O70" s="33"/>
    </row>
    <row r="71" spans="1:15" ht="20.7" customHeight="1">
      <c r="A71" s="4" t="s">
        <v>173</v>
      </c>
      <c r="B71" s="4" t="s">
        <v>48</v>
      </c>
      <c r="C71" s="4" t="s">
        <v>48</v>
      </c>
      <c r="D71" s="18">
        <v>7</v>
      </c>
      <c r="E71" s="18">
        <v>6</v>
      </c>
      <c r="F71" s="160">
        <v>6</v>
      </c>
      <c r="G71" s="18">
        <v>5</v>
      </c>
      <c r="H71" s="153">
        <v>5</v>
      </c>
      <c r="I71" s="4" t="s">
        <v>48</v>
      </c>
      <c r="J71" s="152" t="s">
        <v>48</v>
      </c>
      <c r="K71" s="50" t="s">
        <v>48</v>
      </c>
      <c r="L71" s="55"/>
      <c r="M71" s="32"/>
      <c r="N71" s="32"/>
      <c r="O71" s="33"/>
    </row>
    <row r="72" spans="1:15" ht="20.7" customHeight="1">
      <c r="A72" s="4" t="s">
        <v>174</v>
      </c>
      <c r="B72" s="4" t="s">
        <v>48</v>
      </c>
      <c r="C72" s="4" t="s">
        <v>48</v>
      </c>
      <c r="D72" s="4" t="s">
        <v>48</v>
      </c>
      <c r="E72" s="4" t="s">
        <v>48</v>
      </c>
      <c r="F72" s="152" t="s">
        <v>48</v>
      </c>
      <c r="G72" s="4" t="s">
        <v>48</v>
      </c>
      <c r="H72" s="152" t="s">
        <v>48</v>
      </c>
      <c r="I72" s="4" t="s">
        <v>48</v>
      </c>
      <c r="J72" s="152" t="s">
        <v>48</v>
      </c>
      <c r="K72" s="49">
        <v>10</v>
      </c>
      <c r="L72" s="56"/>
      <c r="M72" s="32"/>
      <c r="N72" s="32"/>
      <c r="O72" s="33"/>
    </row>
    <row r="73" spans="1:15" ht="20.7" customHeight="1">
      <c r="A73" s="4" t="s">
        <v>243</v>
      </c>
      <c r="B73" s="4" t="s">
        <v>48</v>
      </c>
      <c r="C73" s="4" t="s">
        <v>48</v>
      </c>
      <c r="D73" s="4" t="s">
        <v>48</v>
      </c>
      <c r="E73" s="4" t="s">
        <v>48</v>
      </c>
      <c r="F73" s="152" t="s">
        <v>48</v>
      </c>
      <c r="G73" s="4" t="s">
        <v>48</v>
      </c>
      <c r="H73" s="152" t="s">
        <v>48</v>
      </c>
      <c r="I73" s="4" t="s">
        <v>48</v>
      </c>
      <c r="J73" s="152" t="s">
        <v>48</v>
      </c>
      <c r="K73" s="49">
        <v>10</v>
      </c>
      <c r="L73" s="56"/>
      <c r="M73" s="32"/>
      <c r="N73" s="32"/>
      <c r="O73" s="33"/>
    </row>
    <row r="74" spans="1:15" ht="20.7" customHeight="1">
      <c r="A74" s="4" t="s">
        <v>175</v>
      </c>
      <c r="B74" s="4" t="s">
        <v>48</v>
      </c>
      <c r="C74" s="4" t="s">
        <v>48</v>
      </c>
      <c r="D74" s="4" t="s">
        <v>48</v>
      </c>
      <c r="E74" s="4" t="s">
        <v>48</v>
      </c>
      <c r="F74" s="152" t="s">
        <v>48</v>
      </c>
      <c r="G74" s="4" t="s">
        <v>48</v>
      </c>
      <c r="H74" s="152" t="s">
        <v>48</v>
      </c>
      <c r="I74" s="18" t="s">
        <v>48</v>
      </c>
      <c r="J74" s="153">
        <v>10</v>
      </c>
      <c r="K74" s="51">
        <v>9</v>
      </c>
      <c r="L74" s="56"/>
      <c r="M74" s="32"/>
      <c r="N74" s="32"/>
      <c r="O74" s="33"/>
    </row>
    <row r="75" spans="1:15" ht="20.7" customHeight="1">
      <c r="A75" s="4" t="s">
        <v>176</v>
      </c>
      <c r="B75" s="4" t="s">
        <v>48</v>
      </c>
      <c r="C75" s="4" t="s">
        <v>48</v>
      </c>
      <c r="D75" s="4" t="s">
        <v>48</v>
      </c>
      <c r="E75" s="4" t="s">
        <v>48</v>
      </c>
      <c r="F75" s="152" t="s">
        <v>48</v>
      </c>
      <c r="G75" s="18" t="s">
        <v>48</v>
      </c>
      <c r="H75" s="153">
        <v>10</v>
      </c>
      <c r="I75" s="18">
        <v>9</v>
      </c>
      <c r="J75" s="153">
        <v>9</v>
      </c>
      <c r="K75" s="49">
        <v>8</v>
      </c>
      <c r="L75" s="55"/>
      <c r="M75" s="32"/>
      <c r="N75" s="32"/>
      <c r="O75" s="33"/>
    </row>
    <row r="76" spans="1:15" ht="20.7" customHeight="1">
      <c r="A76" s="4" t="s">
        <v>177</v>
      </c>
      <c r="B76" s="4" t="s">
        <v>48</v>
      </c>
      <c r="C76" s="4" t="s">
        <v>48</v>
      </c>
      <c r="D76" s="4" t="s">
        <v>48</v>
      </c>
      <c r="E76" s="4" t="s">
        <v>48</v>
      </c>
      <c r="F76" s="152" t="s">
        <v>48</v>
      </c>
      <c r="G76" s="18" t="s">
        <v>48</v>
      </c>
      <c r="H76" s="153">
        <v>10</v>
      </c>
      <c r="I76" s="18">
        <v>9</v>
      </c>
      <c r="J76" s="153">
        <v>9</v>
      </c>
      <c r="K76" s="49">
        <v>8</v>
      </c>
      <c r="L76" s="55"/>
      <c r="M76" s="32"/>
      <c r="N76" s="32"/>
      <c r="O76" s="33"/>
    </row>
    <row r="77" spans="1:15" ht="20.7" customHeight="1">
      <c r="A77" s="4" t="s">
        <v>178</v>
      </c>
      <c r="B77" s="4" t="s">
        <v>48</v>
      </c>
      <c r="C77" s="4" t="s">
        <v>48</v>
      </c>
      <c r="D77" s="4" t="s">
        <v>48</v>
      </c>
      <c r="E77" s="4" t="s">
        <v>48</v>
      </c>
      <c r="F77" s="152" t="s">
        <v>48</v>
      </c>
      <c r="G77" s="18">
        <v>9</v>
      </c>
      <c r="H77" s="153">
        <v>9</v>
      </c>
      <c r="I77" s="18">
        <v>8</v>
      </c>
      <c r="J77" s="153">
        <v>8</v>
      </c>
      <c r="K77" s="49">
        <v>7</v>
      </c>
      <c r="L77" s="55"/>
      <c r="M77" s="32"/>
      <c r="N77" s="32"/>
      <c r="O77" s="33"/>
    </row>
    <row r="78" spans="1:15" ht="20.7" customHeight="1">
      <c r="A78" s="4" t="s">
        <v>179</v>
      </c>
      <c r="B78" s="4" t="s">
        <v>48</v>
      </c>
      <c r="C78" s="4" t="s">
        <v>48</v>
      </c>
      <c r="D78" s="4" t="s">
        <v>48</v>
      </c>
      <c r="E78" s="4" t="s">
        <v>48</v>
      </c>
      <c r="F78" s="152" t="s">
        <v>48</v>
      </c>
      <c r="G78" s="18">
        <v>9</v>
      </c>
      <c r="H78" s="153">
        <v>9</v>
      </c>
      <c r="I78" s="18">
        <v>8</v>
      </c>
      <c r="J78" s="153">
        <v>8</v>
      </c>
      <c r="K78" s="49">
        <v>7</v>
      </c>
      <c r="L78" s="55"/>
      <c r="M78" s="32"/>
      <c r="N78" s="32"/>
      <c r="O78" s="33"/>
    </row>
    <row r="79" spans="1:15" ht="20.7" customHeight="1">
      <c r="A79" s="4" t="s">
        <v>180</v>
      </c>
      <c r="B79" s="4" t="s">
        <v>48</v>
      </c>
      <c r="C79" s="4" t="s">
        <v>48</v>
      </c>
      <c r="D79" s="4" t="s">
        <v>48</v>
      </c>
      <c r="E79" s="18">
        <v>7</v>
      </c>
      <c r="F79" s="153">
        <v>7</v>
      </c>
      <c r="G79" s="18">
        <v>6</v>
      </c>
      <c r="H79" s="153">
        <v>6</v>
      </c>
      <c r="I79" s="18">
        <v>5</v>
      </c>
      <c r="J79" s="153">
        <v>5</v>
      </c>
      <c r="K79" s="49">
        <v>4</v>
      </c>
      <c r="L79" s="55"/>
      <c r="M79" s="32"/>
      <c r="N79" s="32"/>
      <c r="O79" s="33"/>
    </row>
    <row r="80" spans="1:15" ht="20.7" customHeight="1">
      <c r="A80" s="4" t="s">
        <v>181</v>
      </c>
      <c r="B80" s="4" t="s">
        <v>48</v>
      </c>
      <c r="C80" s="4" t="s">
        <v>48</v>
      </c>
      <c r="D80" s="4" t="s">
        <v>48</v>
      </c>
      <c r="E80" s="18">
        <v>6</v>
      </c>
      <c r="F80" s="153">
        <v>6</v>
      </c>
      <c r="G80" s="18">
        <v>4</v>
      </c>
      <c r="H80" s="153">
        <v>4</v>
      </c>
      <c r="I80" s="4" t="s">
        <v>48</v>
      </c>
      <c r="J80" s="152" t="s">
        <v>48</v>
      </c>
      <c r="K80" s="50" t="s">
        <v>48</v>
      </c>
      <c r="L80" s="55"/>
      <c r="M80" s="32"/>
      <c r="N80" s="32"/>
      <c r="O80" s="33"/>
    </row>
    <row r="81" spans="1:15" ht="20.7" customHeight="1">
      <c r="A81" s="4" t="s">
        <v>182</v>
      </c>
      <c r="B81" s="4" t="s">
        <v>48</v>
      </c>
      <c r="C81" s="18">
        <v>7</v>
      </c>
      <c r="D81" s="18">
        <v>6</v>
      </c>
      <c r="E81" s="18">
        <v>5</v>
      </c>
      <c r="F81" s="153">
        <v>5</v>
      </c>
      <c r="G81" s="4" t="s">
        <v>48</v>
      </c>
      <c r="H81" s="152" t="s">
        <v>48</v>
      </c>
      <c r="I81" s="4" t="s">
        <v>48</v>
      </c>
      <c r="J81" s="152" t="s">
        <v>48</v>
      </c>
      <c r="K81" s="50" t="s">
        <v>48</v>
      </c>
      <c r="L81" s="55"/>
      <c r="M81" s="32"/>
      <c r="N81" s="32"/>
      <c r="O81" s="33"/>
    </row>
    <row r="82" spans="1:15" ht="20.7" customHeight="1">
      <c r="A82" s="4" t="s">
        <v>183</v>
      </c>
      <c r="B82" s="18">
        <v>9</v>
      </c>
      <c r="C82" s="18">
        <v>6</v>
      </c>
      <c r="D82" s="18">
        <v>5</v>
      </c>
      <c r="E82" s="4" t="s">
        <v>48</v>
      </c>
      <c r="F82" s="152" t="s">
        <v>48</v>
      </c>
      <c r="G82" s="4" t="s">
        <v>48</v>
      </c>
      <c r="H82" s="152" t="s">
        <v>48</v>
      </c>
      <c r="I82" s="4" t="s">
        <v>48</v>
      </c>
      <c r="J82" s="152" t="s">
        <v>48</v>
      </c>
      <c r="K82" s="50" t="s">
        <v>48</v>
      </c>
      <c r="L82" s="55"/>
      <c r="M82" s="32"/>
      <c r="N82" s="32"/>
      <c r="O82" s="33"/>
    </row>
    <row r="83" spans="1:15" ht="20.7" customHeight="1">
      <c r="A83" s="4" t="s">
        <v>201</v>
      </c>
      <c r="B83" s="4" t="s">
        <v>48</v>
      </c>
      <c r="C83" s="4" t="s">
        <v>48</v>
      </c>
      <c r="D83" s="18">
        <v>10</v>
      </c>
      <c r="E83" s="18">
        <v>9</v>
      </c>
      <c r="F83" s="153">
        <v>9</v>
      </c>
      <c r="G83" s="18">
        <v>8</v>
      </c>
      <c r="H83" s="153">
        <v>8</v>
      </c>
      <c r="I83" s="157">
        <v>7</v>
      </c>
      <c r="J83" s="153">
        <v>7</v>
      </c>
      <c r="K83" s="164">
        <v>6</v>
      </c>
      <c r="L83" s="55"/>
      <c r="M83" s="32"/>
      <c r="N83" s="32"/>
      <c r="O83" s="33"/>
    </row>
    <row r="84" spans="1:15" ht="20.7" customHeight="1">
      <c r="A84" s="4" t="s">
        <v>202</v>
      </c>
      <c r="B84" s="4" t="s">
        <v>48</v>
      </c>
      <c r="C84" s="4" t="s">
        <v>48</v>
      </c>
      <c r="D84" s="18">
        <v>7</v>
      </c>
      <c r="E84" s="18">
        <v>6</v>
      </c>
      <c r="F84" s="153">
        <v>6</v>
      </c>
      <c r="G84" s="18">
        <v>5</v>
      </c>
      <c r="H84" s="153">
        <v>5</v>
      </c>
      <c r="I84" s="4" t="s">
        <v>48</v>
      </c>
      <c r="J84" s="152" t="s">
        <v>48</v>
      </c>
      <c r="K84" s="50" t="s">
        <v>48</v>
      </c>
      <c r="L84" s="55"/>
      <c r="M84" s="32"/>
      <c r="N84" s="32"/>
      <c r="O84" s="33"/>
    </row>
    <row r="85" spans="1:15" ht="20.7" customHeight="1">
      <c r="A85" s="4" t="s">
        <v>185</v>
      </c>
      <c r="B85" s="4" t="s">
        <v>48</v>
      </c>
      <c r="C85" s="4" t="s">
        <v>48</v>
      </c>
      <c r="D85" s="4" t="s">
        <v>48</v>
      </c>
      <c r="E85" s="4" t="s">
        <v>48</v>
      </c>
      <c r="F85" s="152" t="s">
        <v>48</v>
      </c>
      <c r="G85" s="4" t="s">
        <v>48</v>
      </c>
      <c r="H85" s="152" t="s">
        <v>48</v>
      </c>
      <c r="I85" s="18">
        <v>10</v>
      </c>
      <c r="J85" s="153">
        <v>10</v>
      </c>
      <c r="K85" s="49">
        <v>9</v>
      </c>
      <c r="L85" s="55"/>
      <c r="M85" s="32"/>
      <c r="N85" s="32"/>
      <c r="O85" s="33"/>
    </row>
    <row r="86" spans="1:15" ht="20.7" customHeight="1">
      <c r="A86" s="4" t="s">
        <v>186</v>
      </c>
      <c r="B86" s="4" t="s">
        <v>48</v>
      </c>
      <c r="C86" s="4" t="s">
        <v>48</v>
      </c>
      <c r="D86" s="4" t="s">
        <v>48</v>
      </c>
      <c r="E86" s="4" t="s">
        <v>48</v>
      </c>
      <c r="F86" s="152" t="s">
        <v>48</v>
      </c>
      <c r="G86" s="18">
        <v>10</v>
      </c>
      <c r="H86" s="153">
        <v>10</v>
      </c>
      <c r="I86" s="18">
        <v>9</v>
      </c>
      <c r="J86" s="153">
        <v>9</v>
      </c>
      <c r="K86" s="49">
        <v>8</v>
      </c>
      <c r="L86" s="55"/>
      <c r="M86" s="32"/>
      <c r="N86" s="32"/>
      <c r="O86" s="33"/>
    </row>
    <row r="87" spans="1:15" ht="20.7" customHeight="1">
      <c r="A87" s="4" t="s">
        <v>187</v>
      </c>
      <c r="B87" s="4" t="s">
        <v>48</v>
      </c>
      <c r="C87" s="4" t="s">
        <v>48</v>
      </c>
      <c r="D87" s="4" t="s">
        <v>48</v>
      </c>
      <c r="E87" s="4" t="s">
        <v>48</v>
      </c>
      <c r="F87" s="152" t="s">
        <v>48</v>
      </c>
      <c r="G87" s="18">
        <v>10</v>
      </c>
      <c r="H87" s="153">
        <v>10</v>
      </c>
      <c r="I87" s="18">
        <v>9</v>
      </c>
      <c r="J87" s="153">
        <v>9</v>
      </c>
      <c r="K87" s="49">
        <v>8</v>
      </c>
      <c r="L87" s="55"/>
      <c r="M87" s="32"/>
      <c r="N87" s="32"/>
      <c r="O87" s="33"/>
    </row>
    <row r="88" spans="1:15" ht="20.7" customHeight="1">
      <c r="A88" s="4" t="s">
        <v>188</v>
      </c>
      <c r="B88" s="4" t="s">
        <v>48</v>
      </c>
      <c r="C88" s="4" t="s">
        <v>48</v>
      </c>
      <c r="D88" s="4" t="s">
        <v>48</v>
      </c>
      <c r="E88" s="4" t="s">
        <v>48</v>
      </c>
      <c r="F88" s="152" t="s">
        <v>48</v>
      </c>
      <c r="G88" s="18">
        <v>9</v>
      </c>
      <c r="H88" s="153">
        <v>9</v>
      </c>
      <c r="I88" s="18">
        <v>8</v>
      </c>
      <c r="J88" s="153">
        <v>8</v>
      </c>
      <c r="K88" s="49">
        <v>7</v>
      </c>
      <c r="L88" s="55"/>
      <c r="M88" s="32"/>
      <c r="N88" s="32"/>
      <c r="O88" s="33"/>
    </row>
    <row r="89" spans="1:15" ht="20.7" customHeight="1">
      <c r="A89" s="4" t="s">
        <v>184</v>
      </c>
      <c r="B89" s="4" t="s">
        <v>48</v>
      </c>
      <c r="C89" s="4" t="s">
        <v>48</v>
      </c>
      <c r="D89" s="18">
        <v>10</v>
      </c>
      <c r="E89" s="18">
        <v>9</v>
      </c>
      <c r="F89" s="153">
        <v>9</v>
      </c>
      <c r="G89" s="18">
        <v>8</v>
      </c>
      <c r="H89" s="153">
        <v>8</v>
      </c>
      <c r="I89" s="18">
        <v>7</v>
      </c>
      <c r="J89" s="153">
        <v>7</v>
      </c>
      <c r="K89" s="51">
        <v>6</v>
      </c>
      <c r="L89" s="55"/>
      <c r="M89" s="32"/>
      <c r="N89" s="36"/>
      <c r="O89" s="37"/>
    </row>
    <row r="90" spans="1:15" ht="20.7" customHeight="1">
      <c r="A90" s="4" t="s">
        <v>189</v>
      </c>
      <c r="B90" s="4" t="s">
        <v>48</v>
      </c>
      <c r="C90" s="4" t="s">
        <v>48</v>
      </c>
      <c r="D90" s="18">
        <v>8</v>
      </c>
      <c r="E90" s="18">
        <v>7</v>
      </c>
      <c r="F90" s="153">
        <v>7</v>
      </c>
      <c r="G90" s="18">
        <v>6</v>
      </c>
      <c r="H90" s="153">
        <v>6</v>
      </c>
      <c r="I90" s="18">
        <v>6</v>
      </c>
      <c r="J90" s="153">
        <v>6</v>
      </c>
      <c r="K90" s="51">
        <v>5</v>
      </c>
      <c r="L90" s="57"/>
      <c r="M90" s="36"/>
    </row>
  </sheetData>
  <sheetProtection algorithmName="SHA-512" hashValue="dcHqAWZll6qy7tNecS/HttojgCoNzTZWtAC+kh1KkegTvN9qYwbgHmSvSYUhxO1gzQAz4qElBIcdY3A4nUI+jA==" saltValue="8mQJxnhlkbNrLn0cLm9scQ==" spinCount="100000" sheet="1" objects="1" scenarios="1"/>
  <mergeCells count="6">
    <mergeCell ref="E2:G2"/>
    <mergeCell ref="A4:K4"/>
    <mergeCell ref="N4:O4"/>
    <mergeCell ref="N13:O13"/>
    <mergeCell ref="N30:O30"/>
    <mergeCell ref="N5:O5"/>
  </mergeCells>
  <pageMargins left="1" right="1" top="1" bottom="1" header="0.25" footer="0.25"/>
  <pageSetup scale="38"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showGridLines="0" workbookViewId="0">
      <selection activeCell="F9" sqref="F9"/>
    </sheetView>
  </sheetViews>
  <sheetFormatPr baseColWidth="10" defaultColWidth="10.77734375" defaultRowHeight="12.75" customHeight="1"/>
  <cols>
    <col min="1" max="3" width="20.6640625" style="65" customWidth="1"/>
    <col min="4" max="4" width="10.77734375" style="65" customWidth="1"/>
    <col min="5" max="16384" width="10.77734375" style="65"/>
  </cols>
  <sheetData>
    <row r="1" spans="1:4" ht="14.7" customHeight="1">
      <c r="A1" s="63"/>
      <c r="B1" s="63"/>
      <c r="C1" s="63"/>
      <c r="D1" s="64"/>
    </row>
    <row r="2" spans="1:4" ht="14.7" customHeight="1">
      <c r="A2" s="66"/>
      <c r="B2" s="67"/>
      <c r="C2" s="67"/>
      <c r="D2" s="64"/>
    </row>
    <row r="3" spans="1:4" ht="30" customHeight="1">
      <c r="A3" s="338" t="s">
        <v>190</v>
      </c>
      <c r="B3" s="339"/>
      <c r="C3" s="58" t="s">
        <v>191</v>
      </c>
      <c r="D3" s="68" t="s">
        <v>197</v>
      </c>
    </row>
    <row r="4" spans="1:4" ht="30" customHeight="1">
      <c r="A4" s="340" t="s">
        <v>218</v>
      </c>
      <c r="B4" s="70" t="s">
        <v>236</v>
      </c>
      <c r="C4" s="58" t="s">
        <v>45</v>
      </c>
      <c r="D4" s="58" t="s">
        <v>238</v>
      </c>
    </row>
    <row r="5" spans="1:4" ht="30" customHeight="1">
      <c r="A5" s="341"/>
      <c r="B5" s="70" t="s">
        <v>237</v>
      </c>
      <c r="C5" s="58" t="s">
        <v>238</v>
      </c>
      <c r="D5" s="58" t="s">
        <v>239</v>
      </c>
    </row>
    <row r="6" spans="1:4" ht="30" customHeight="1">
      <c r="A6" s="341"/>
      <c r="B6" s="69" t="s">
        <v>233</v>
      </c>
      <c r="C6" s="58" t="s">
        <v>234</v>
      </c>
      <c r="D6" s="58" t="s">
        <v>235</v>
      </c>
    </row>
    <row r="7" spans="1:4" ht="30" customHeight="1">
      <c r="A7" s="341"/>
      <c r="B7" s="69" t="s">
        <v>213</v>
      </c>
      <c r="C7" s="71" t="s">
        <v>204</v>
      </c>
      <c r="D7" s="59">
        <v>6</v>
      </c>
    </row>
    <row r="8" spans="1:4" ht="30" customHeight="1">
      <c r="A8" s="341"/>
      <c r="B8" s="69" t="s">
        <v>214</v>
      </c>
      <c r="C8" s="71" t="s">
        <v>195</v>
      </c>
      <c r="D8" s="59">
        <v>8</v>
      </c>
    </row>
    <row r="9" spans="1:4" ht="30" customHeight="1">
      <c r="A9" s="341"/>
      <c r="B9" s="69" t="s">
        <v>215</v>
      </c>
      <c r="C9" s="71" t="s">
        <v>196</v>
      </c>
      <c r="D9" s="59">
        <v>10</v>
      </c>
    </row>
    <row r="10" spans="1:4" ht="30" customHeight="1">
      <c r="A10" s="341"/>
      <c r="B10" s="69" t="s">
        <v>216</v>
      </c>
      <c r="C10" s="59">
        <v>6</v>
      </c>
      <c r="D10" s="59">
        <v>11</v>
      </c>
    </row>
    <row r="11" spans="1:4" ht="30" customHeight="1">
      <c r="A11" s="342"/>
      <c r="B11" s="69" t="s">
        <v>217</v>
      </c>
      <c r="C11" s="59">
        <v>6</v>
      </c>
      <c r="D11" s="59">
        <v>11</v>
      </c>
    </row>
  </sheetData>
  <sheetProtection algorithmName="SHA-512" hashValue="WpEjQjkM+QUYevu2rCgJ0NYrWzWkNvigPg9MSxutbg4QFsYTja5KLIOa/gjjEjGwlbO+MIwxwxLPh/I3+ln+AA==" saltValue="f6s27CnL7Xvge0XtJ7YY4g==" spinCount="100000" sheet="1" objects="1" scenarios="1"/>
  <mergeCells count="2">
    <mergeCell ref="A3:B3"/>
    <mergeCell ref="A4:A1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DUO</vt:lpstr>
      <vt:lpstr>BASE DONNEES LANCERS</vt:lpstr>
      <vt:lpstr>BASE DONNEES ROULERS</vt:lpstr>
      <vt:lpstr>Catégories</vt:lpstr>
      <vt:lpstr>'FAP DUO'!Zone_d_impression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Le Capitaine Anne-Cécile</cp:lastModifiedBy>
  <cp:lastPrinted>2023-09-24T10:02:01Z</cp:lastPrinted>
  <dcterms:created xsi:type="dcterms:W3CDTF">2021-10-19T14:57:23Z</dcterms:created>
  <dcterms:modified xsi:type="dcterms:W3CDTF">2023-12-24T10:55:17Z</dcterms:modified>
</cp:coreProperties>
</file>